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8高塚\"/>
    </mc:Choice>
  </mc:AlternateContent>
  <xr:revisionPtr revIDLastSave="0" documentId="13_ncr:1_{2D3A50BE-0B82-428E-8DA0-114913C74F44}" xr6:coauthVersionLast="47" xr6:coauthVersionMax="47" xr10:uidLastSave="{00000000-0000-0000-0000-000000000000}"/>
  <bookViews>
    <workbookView xWindow="-120" yWindow="-120" windowWidth="20730" windowHeight="11310" tabRatio="771" xr2:uid="{00000000-000D-0000-FFFF-FFFF00000000}"/>
  </bookViews>
  <sheets>
    <sheet name="R05" sheetId="24" r:id="rId1"/>
    <sheet name="R04" sheetId="23" r:id="rId2"/>
    <sheet name="R03" sheetId="22" r:id="rId3"/>
    <sheet name="R02" sheetId="21" r:id="rId4"/>
    <sheet name="R01" sheetId="20" r:id="rId5"/>
    <sheet name="H30" sheetId="19" r:id="rId6"/>
    <sheet name="H29" sheetId="18" r:id="rId7"/>
    <sheet name="H28" sheetId="17" r:id="rId8"/>
    <sheet name="H27" sheetId="16" r:id="rId9"/>
    <sheet name="H26" sheetId="15" r:id="rId10"/>
    <sheet name="H25" sheetId="14" r:id="rId11"/>
    <sheet name="H24" sheetId="13" r:id="rId12"/>
    <sheet name="H23" sheetId="12" r:id="rId13"/>
    <sheet name="H22" sheetId="11" r:id="rId14"/>
    <sheet name="H21" sheetId="10" r:id="rId15"/>
    <sheet name="H20" sheetId="9" r:id="rId16"/>
    <sheet name="H19" sheetId="8" r:id="rId17"/>
    <sheet name="H18" sheetId="7" r:id="rId18"/>
    <sheet name="H17" sheetId="6" r:id="rId19"/>
    <sheet name="H16" sheetId="5" r:id="rId20"/>
    <sheet name="H15" sheetId="4" r:id="rId21"/>
    <sheet name="H14" sheetId="3" r:id="rId22"/>
  </sheets>
  <definedNames>
    <definedName name="_xlnm.Print_Area" localSheetId="13">'H22'!$A$2:$U$30</definedName>
    <definedName name="_xlnm.Print_Area" localSheetId="12">'H23'!$A$4:$U$30</definedName>
    <definedName name="_xlnm.Print_Area" localSheetId="11">'H24'!$A$4:$J$30,'H24'!$K$4:$U$30</definedName>
    <definedName name="_xlnm.Print_Area" localSheetId="10">'H25'!$A$4:$J$30,'H25'!$K$4:$U$30</definedName>
    <definedName name="_xlnm.Print_Area" localSheetId="9">'H26'!$A$3:$T$31</definedName>
    <definedName name="_xlnm.Print_Area" localSheetId="8">'H27'!$A$3:$T$31</definedName>
    <definedName name="_xlnm.Print_Area" localSheetId="7">'H28'!$A$5:$T$31</definedName>
    <definedName name="_xlnm.Print_Area" localSheetId="4">'R01'!$A$5:$U$31</definedName>
    <definedName name="_xlnm.Print_Area" localSheetId="3">'R02'!$A$1:$U$32</definedName>
    <definedName name="_xlnm.Print_Area" localSheetId="2">'R03'!$A$5:$U$30</definedName>
    <definedName name="_xlnm.Print_Area" localSheetId="1">'R04'!$A$1:$U$30</definedName>
    <definedName name="_xlnm.Print_Area" localSheetId="0">'R05'!$A$1:$J$30,'R05'!$K$1:$U$30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7" i="16" l="1"/>
  <c r="R27" i="16"/>
  <c r="P27" i="16"/>
  <c r="O27" i="16"/>
  <c r="N27" i="16"/>
  <c r="S26" i="16"/>
  <c r="R26" i="16"/>
  <c r="P26" i="16"/>
  <c r="O26" i="16"/>
  <c r="N26" i="16"/>
  <c r="S25" i="16"/>
  <c r="R25" i="16"/>
  <c r="P25" i="16"/>
  <c r="O25" i="16"/>
  <c r="N25" i="16"/>
  <c r="S24" i="16"/>
  <c r="R24" i="16"/>
  <c r="P24" i="16"/>
  <c r="O24" i="16"/>
  <c r="N24" i="16"/>
  <c r="S23" i="16"/>
  <c r="R23" i="16"/>
  <c r="P23" i="16"/>
  <c r="O23" i="16"/>
  <c r="N23" i="16"/>
  <c r="S22" i="16"/>
  <c r="R22" i="16"/>
  <c r="P22" i="16"/>
  <c r="O22" i="16"/>
  <c r="N22" i="16"/>
  <c r="S21" i="16"/>
  <c r="R21" i="16"/>
  <c r="P21" i="16"/>
  <c r="O21" i="16"/>
  <c r="N21" i="16"/>
  <c r="S20" i="16"/>
  <c r="R20" i="16"/>
  <c r="P20" i="16"/>
  <c r="O20" i="16"/>
  <c r="N20" i="16"/>
  <c r="S19" i="16"/>
  <c r="R19" i="16"/>
  <c r="P19" i="16"/>
  <c r="O19" i="16"/>
  <c r="N19" i="16"/>
  <c r="S18" i="16"/>
  <c r="R18" i="16"/>
  <c r="P18" i="16"/>
  <c r="O18" i="16"/>
  <c r="N18" i="16"/>
  <c r="S17" i="16"/>
  <c r="R17" i="16"/>
  <c r="P17" i="16"/>
  <c r="O17" i="16"/>
  <c r="N17" i="16"/>
  <c r="S16" i="16"/>
  <c r="R16" i="16"/>
  <c r="P16" i="16"/>
  <c r="O16" i="16"/>
  <c r="N16" i="16"/>
  <c r="S14" i="16"/>
  <c r="R14" i="16"/>
  <c r="P14" i="16"/>
  <c r="O14" i="16"/>
  <c r="N14" i="16"/>
  <c r="S13" i="16"/>
  <c r="R13" i="16"/>
  <c r="P13" i="16"/>
  <c r="O13" i="16"/>
  <c r="N13" i="16"/>
  <c r="M27" i="15"/>
  <c r="M26" i="15"/>
  <c r="M25" i="15"/>
  <c r="M24" i="15"/>
  <c r="M23" i="15"/>
  <c r="M22" i="15"/>
  <c r="M21" i="15"/>
  <c r="M20" i="15"/>
  <c r="M19" i="15"/>
  <c r="M18" i="15"/>
  <c r="M17" i="15"/>
  <c r="M16" i="15"/>
  <c r="B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B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B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B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B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B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B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B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B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B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B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B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B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</calcChain>
</file>

<file path=xl/sharedStrings.xml><?xml version="1.0" encoding="utf-8"?>
<sst xmlns="http://schemas.openxmlformats.org/spreadsheetml/2006/main" count="1443" uniqueCount="560">
  <si>
    <t>車両走行１キロ平均</t>
  </si>
  <si>
    <t>年月次</t>
  </si>
  <si>
    <t>１車平均</t>
  </si>
  <si>
    <t>旅客数（人）</t>
  </si>
  <si>
    <t>総数</t>
  </si>
  <si>
    <t>定期外</t>
  </si>
  <si>
    <t>定期</t>
  </si>
  <si>
    <t>その他</t>
  </si>
  <si>
    <t>使用電力量（ｋＷｈ）</t>
  </si>
  <si>
    <t>旅客収入（円）</t>
  </si>
  <si>
    <t>　注）旅客収入は消費税相当額を含んでいない。ａ）平日の数値である。</t>
  </si>
  <si>
    <t>　資料：京都市交通局総務課</t>
  </si>
  <si>
    <t>平成9年度</t>
  </si>
  <si>
    <r>
      <t>平成</t>
    </r>
    <r>
      <rPr>
        <sz val="8"/>
        <rFont val="ＭＳ 明朝"/>
        <family val="1"/>
        <charset val="128"/>
      </rPr>
      <t>12年度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</si>
  <si>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13年度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</si>
  <si>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13年4月</t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</si>
  <si>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</si>
  <si>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</si>
  <si>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</si>
  <si>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</si>
  <si>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</si>
  <si>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</si>
  <si>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</si>
  <si>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</si>
  <si>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</si>
  <si>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</si>
  <si>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t>（３）　単位当たり運輸状況</t>
    <phoneticPr fontId="2"/>
  </si>
  <si>
    <r>
      <t>平成</t>
    </r>
    <r>
      <rPr>
        <sz val="8"/>
        <rFont val="ＭＳ 明朝"/>
        <family val="1"/>
        <charset val="128"/>
      </rPr>
      <t>14年1月</t>
    </r>
    <rPh sb="0" eb="2">
      <t>ヘイセイ</t>
    </rPh>
    <phoneticPr fontId="2"/>
  </si>
  <si>
    <t>1日平均</t>
    <phoneticPr fontId="2"/>
  </si>
  <si>
    <t>使用車両数</t>
    <phoneticPr fontId="2"/>
  </si>
  <si>
    <t>最多運転車両数ａ）</t>
    <phoneticPr fontId="2"/>
  </si>
  <si>
    <t>車両走行キロ数</t>
    <phoneticPr fontId="2"/>
  </si>
  <si>
    <t>平成9年度</t>
    <phoneticPr fontId="2"/>
  </si>
  <si>
    <r>
      <t>平成</t>
    </r>
    <r>
      <rPr>
        <sz val="8"/>
        <rFont val="ＭＳ 明朝"/>
        <family val="1"/>
        <charset val="128"/>
      </rPr>
      <t>10年度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</si>
  <si>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11年度</t>
    </r>
    <rPh sb="0" eb="2">
      <t>ヘイセイ</t>
    </rPh>
    <phoneticPr fontId="2"/>
  </si>
  <si>
    <t>旅客数（人）</t>
    <phoneticPr fontId="2"/>
  </si>
  <si>
    <t>旅客収入(円）</t>
    <phoneticPr fontId="2"/>
  </si>
  <si>
    <t>走行キロ数</t>
    <phoneticPr fontId="2"/>
  </si>
  <si>
    <t>　注）旅客収入は消費税相当額を含んでいない。a）平日の数値である。</t>
    <phoneticPr fontId="2"/>
  </si>
  <si>
    <r>
      <t>平成15年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</si>
  <si>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</si>
  <si>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15年1月</t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</si>
  <si>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</si>
  <si>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</si>
  <si>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</si>
  <si>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</si>
  <si>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</si>
  <si>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</si>
  <si>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</si>
  <si>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平成14年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</si>
  <si>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</si>
  <si>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14年度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</si>
  <si>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</si>
  <si>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</si>
  <si>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平成10年度</t>
  </si>
  <si>
    <t>平成10年度</t>
    <phoneticPr fontId="2"/>
  </si>
  <si>
    <t>　注）旅客収入は消費税相当額を含んでいない。a）平日の数値である。</t>
    <phoneticPr fontId="2"/>
  </si>
  <si>
    <r>
      <t>平成16年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</si>
  <si>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</si>
  <si>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</si>
  <si>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16年1月</t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</si>
  <si>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</si>
  <si>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</si>
  <si>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</si>
  <si>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</si>
  <si>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</si>
  <si>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</si>
  <si>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</si>
  <si>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</si>
  <si>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</si>
  <si>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</si>
  <si>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</si>
  <si>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</si>
  <si>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</si>
  <si>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12年度</t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</si>
  <si>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11年度</t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</si>
  <si>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11</t>
    </r>
    <r>
      <rPr>
        <sz val="8"/>
        <rFont val="ＭＳ 明朝"/>
        <family val="1"/>
        <charset val="128"/>
      </rPr>
      <t>年度</t>
    </r>
    <rPh sb="0" eb="2">
      <t>ヘイセイ</t>
    </rPh>
    <phoneticPr fontId="2"/>
  </si>
  <si>
    <t>走行キロ数</t>
    <phoneticPr fontId="2"/>
  </si>
  <si>
    <t>旅客収入(円）</t>
    <phoneticPr fontId="2"/>
  </si>
  <si>
    <t>旅客数（人）</t>
    <phoneticPr fontId="2"/>
  </si>
  <si>
    <t>車両走行キロ数</t>
    <phoneticPr fontId="2"/>
  </si>
  <si>
    <t>最多運転車両数ａ）</t>
    <phoneticPr fontId="2"/>
  </si>
  <si>
    <t>使用車両数</t>
    <phoneticPr fontId="2"/>
  </si>
  <si>
    <t>1日平均</t>
    <phoneticPr fontId="2"/>
  </si>
  <si>
    <t>（３）　単位当たり運輸状況</t>
    <phoneticPr fontId="2"/>
  </si>
  <si>
    <t>６　高速鉄道</t>
    <phoneticPr fontId="2"/>
  </si>
  <si>
    <t>　注）旅客収入は消費税相当額を含んでいない。a）平日の数値である。</t>
    <phoneticPr fontId="2"/>
  </si>
  <si>
    <t>　資料：京都市交通局企画課</t>
    <rPh sb="10" eb="12">
      <t>キカク</t>
    </rPh>
    <phoneticPr fontId="2"/>
  </si>
  <si>
    <r>
      <t>平成17年</t>
    </r>
    <r>
      <rPr>
        <sz val="8"/>
        <rFont val="ＭＳ 明朝"/>
        <family val="1"/>
        <charset val="128"/>
      </rPr>
      <t>3月</t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</si>
  <si>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</si>
  <si>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</si>
  <si>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17年1月</t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</si>
  <si>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</si>
  <si>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</si>
  <si>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</si>
  <si>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</si>
  <si>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</si>
  <si>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</si>
  <si>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</si>
  <si>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</si>
  <si>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</si>
  <si>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</si>
  <si>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</si>
  <si>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</si>
  <si>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13年度</t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</si>
  <si>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13年度</t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</si>
  <si>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12</t>
    </r>
    <r>
      <rPr>
        <sz val="8"/>
        <rFont val="ＭＳ 明朝"/>
        <family val="1"/>
        <charset val="128"/>
      </rPr>
      <t>年度</t>
    </r>
    <rPh sb="0" eb="2">
      <t>ヘイセイ</t>
    </rPh>
    <phoneticPr fontId="2"/>
  </si>
  <si>
    <t>走行キロ数</t>
    <phoneticPr fontId="2"/>
  </si>
  <si>
    <t>旅客収入(円）</t>
    <phoneticPr fontId="2"/>
  </si>
  <si>
    <t>旅客数（人）</t>
    <phoneticPr fontId="2"/>
  </si>
  <si>
    <t>車両走行キロ数</t>
    <phoneticPr fontId="2"/>
  </si>
  <si>
    <t>最多運転車両数ａ）</t>
    <phoneticPr fontId="2"/>
  </si>
  <si>
    <t>使用車両数</t>
    <phoneticPr fontId="2"/>
  </si>
  <si>
    <t>1日平均</t>
    <phoneticPr fontId="2"/>
  </si>
  <si>
    <t>（３）　単位当たり運輸状況</t>
    <phoneticPr fontId="2"/>
  </si>
  <si>
    <t>６　高速鉄道</t>
    <phoneticPr fontId="2"/>
  </si>
  <si>
    <t>（Ⅱ）　交通機関</t>
    <phoneticPr fontId="2"/>
  </si>
  <si>
    <t>（Ⅱ）　交通機関</t>
    <phoneticPr fontId="2"/>
  </si>
  <si>
    <r>
      <t xml:space="preserve">平成18年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</si>
  <si>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</si>
  <si>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 1月</t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</si>
  <si>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</si>
  <si>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</si>
  <si>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</si>
  <si>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</si>
  <si>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</si>
  <si>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</si>
  <si>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</si>
  <si>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平成17年 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</si>
  <si>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</si>
  <si>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</si>
  <si>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</si>
  <si>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13</t>
    </r>
    <r>
      <rPr>
        <sz val="8"/>
        <rFont val="ＭＳ 明朝"/>
        <family val="1"/>
        <charset val="128"/>
      </rPr>
      <t>年度</t>
    </r>
    <rPh sb="0" eb="2">
      <t>ヘイセイ</t>
    </rPh>
    <phoneticPr fontId="2"/>
  </si>
  <si>
    <t>キロ数</t>
  </si>
  <si>
    <t>車両数a）</t>
    <phoneticPr fontId="2"/>
  </si>
  <si>
    <t>車両数a）</t>
    <phoneticPr fontId="2"/>
  </si>
  <si>
    <t>車両数</t>
  </si>
  <si>
    <t>使用電力量
（ｋＷｈ）</t>
    <phoneticPr fontId="2"/>
  </si>
  <si>
    <t>使用電力量
（ｋＷｈ）</t>
    <phoneticPr fontId="2"/>
  </si>
  <si>
    <t>旅客収入
（円）</t>
    <phoneticPr fontId="2"/>
  </si>
  <si>
    <t>旅客収入
（円）</t>
    <phoneticPr fontId="2"/>
  </si>
  <si>
    <t>旅客数
（人）</t>
    <phoneticPr fontId="2"/>
  </si>
  <si>
    <t>旅客数
（人）</t>
    <phoneticPr fontId="2"/>
  </si>
  <si>
    <t>走行</t>
    <phoneticPr fontId="2"/>
  </si>
  <si>
    <t>走行</t>
    <phoneticPr fontId="2"/>
  </si>
  <si>
    <t>円）</t>
  </si>
  <si>
    <t>入</t>
    <phoneticPr fontId="2"/>
  </si>
  <si>
    <t>旅客収</t>
  </si>
  <si>
    <t>（人）</t>
  </si>
  <si>
    <t>旅客数</t>
  </si>
  <si>
    <t>車両走行</t>
  </si>
  <si>
    <t>最多運転</t>
  </si>
  <si>
    <t>使用</t>
  </si>
  <si>
    <t>均</t>
  </si>
  <si>
    <t>１日平</t>
    <phoneticPr fontId="2"/>
  </si>
  <si>
    <t>年月度</t>
    <rPh sb="2" eb="3">
      <t>ド</t>
    </rPh>
    <phoneticPr fontId="2"/>
  </si>
  <si>
    <t>（３）単位当たり運輸状況</t>
    <phoneticPr fontId="2"/>
  </si>
  <si>
    <t>（３）単位当たり運輸状況</t>
    <phoneticPr fontId="2"/>
  </si>
  <si>
    <t>６　　高速鉄道</t>
    <phoneticPr fontId="2"/>
  </si>
  <si>
    <t>６　　高速鉄道</t>
    <phoneticPr fontId="2"/>
  </si>
  <si>
    <t>　資料：京都市交通局企画総務部企画課</t>
    <rPh sb="10" eb="12">
      <t>キカク</t>
    </rPh>
    <rPh sb="12" eb="14">
      <t>ソウム</t>
    </rPh>
    <rPh sb="14" eb="15">
      <t>ブ</t>
    </rPh>
    <rPh sb="15" eb="17">
      <t>キカク</t>
    </rPh>
    <phoneticPr fontId="2"/>
  </si>
  <si>
    <r>
      <t xml:space="preserve">平成19年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</si>
  <si>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平成19年 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</si>
  <si>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 1月</t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</si>
  <si>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</si>
  <si>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</si>
  <si>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</si>
  <si>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</si>
  <si>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</si>
  <si>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</si>
  <si>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</si>
  <si>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 xml:space="preserve">平成18年 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</si>
  <si>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 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</si>
  <si>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</si>
  <si>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ゴシック"/>
        <family val="3"/>
        <charset val="128"/>
      </rPr>
      <t>17年度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</si>
  <si>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ＦＡ 明朝"/>
        <family val="1"/>
        <charset val="128"/>
      </rPr>
      <t>14</t>
    </r>
    <r>
      <rPr>
        <sz val="8"/>
        <rFont val="ＭＳ 明朝"/>
        <family val="1"/>
        <charset val="128"/>
      </rPr>
      <t>年度</t>
    </r>
    <rPh sb="0" eb="2">
      <t>ヘイセイ</t>
    </rPh>
    <phoneticPr fontId="2"/>
  </si>
  <si>
    <t>(円)</t>
    <rPh sb="1" eb="2">
      <t>エン</t>
    </rPh>
    <phoneticPr fontId="2"/>
  </si>
  <si>
    <t>旅客収入</t>
    <rPh sb="3" eb="4">
      <t>ニュウ</t>
    </rPh>
    <phoneticPr fontId="2"/>
  </si>
  <si>
    <t>１日平均</t>
    <rPh sb="2" eb="4">
      <t>ヘイキン</t>
    </rPh>
    <phoneticPr fontId="2"/>
  </si>
  <si>
    <t>　注）旅客収入は消費税相当額を含んでいない。a）平日の数値である。</t>
    <phoneticPr fontId="2"/>
  </si>
  <si>
    <r>
      <t>平成</t>
    </r>
    <r>
      <rPr>
        <sz val="8"/>
        <rFont val="ＭＳ 明朝"/>
        <family val="1"/>
        <charset val="128"/>
      </rPr>
      <t>20年1月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</si>
  <si>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</si>
  <si>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</si>
  <si>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</si>
  <si>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</si>
  <si>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</si>
  <si>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</si>
  <si>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（km）</t>
    <phoneticPr fontId="2"/>
  </si>
  <si>
    <t>（両）a）</t>
    <rPh sb="1" eb="2">
      <t>リョウ</t>
    </rPh>
    <phoneticPr fontId="2"/>
  </si>
  <si>
    <t>（両）</t>
    <rPh sb="1" eb="2">
      <t>リョウ</t>
    </rPh>
    <phoneticPr fontId="2"/>
  </si>
  <si>
    <t>使用電力量
（kWh）</t>
    <phoneticPr fontId="2"/>
  </si>
  <si>
    <t>旅客収入
　（円）</t>
    <phoneticPr fontId="2"/>
  </si>
  <si>
    <t>旅客数
（人）</t>
    <phoneticPr fontId="2"/>
  </si>
  <si>
    <t>旅客収入
（円）</t>
    <phoneticPr fontId="2"/>
  </si>
  <si>
    <t>走行距離</t>
    <rPh sb="0" eb="2">
      <t>ソウコウ</t>
    </rPh>
    <rPh sb="2" eb="4">
      <t>キョリ</t>
    </rPh>
    <phoneticPr fontId="2"/>
  </si>
  <si>
    <t>入</t>
    <phoneticPr fontId="2"/>
  </si>
  <si>
    <t>走行距離
（km）</t>
    <rPh sb="2" eb="4">
      <t>キョリ</t>
    </rPh>
    <phoneticPr fontId="2"/>
  </si>
  <si>
    <t>最多運転車両数</t>
    <phoneticPr fontId="2"/>
  </si>
  <si>
    <t>使用車両数</t>
    <phoneticPr fontId="2"/>
  </si>
  <si>
    <t>１日平</t>
    <phoneticPr fontId="2"/>
  </si>
  <si>
    <t>（３）　単位当たり運輸状況</t>
    <phoneticPr fontId="2"/>
  </si>
  <si>
    <t>６　　高　　速　　鉄　　道</t>
    <phoneticPr fontId="2"/>
  </si>
  <si>
    <t>　注）旅客収入は消費税相当額を含んでいない。　a）平日の数値である。</t>
    <phoneticPr fontId="2"/>
  </si>
  <si>
    <r>
      <t>平成21年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</si>
  <si>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</si>
  <si>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21年1月</t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</si>
  <si>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</si>
  <si>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</si>
  <si>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</si>
  <si>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</si>
  <si>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</si>
  <si>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</si>
  <si>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</si>
  <si>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</si>
  <si>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</si>
  <si>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</si>
  <si>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</si>
  <si>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</si>
  <si>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（km）</t>
    <phoneticPr fontId="2"/>
  </si>
  <si>
    <t>使用電力量
（kWh）</t>
    <phoneticPr fontId="2"/>
  </si>
  <si>
    <t>旅客収入
　（円）</t>
    <phoneticPr fontId="2"/>
  </si>
  <si>
    <t>旅客数
（人）</t>
    <phoneticPr fontId="2"/>
  </si>
  <si>
    <t>旅客収入
（円）</t>
    <phoneticPr fontId="2"/>
  </si>
  <si>
    <t>（円）</t>
    <phoneticPr fontId="2"/>
  </si>
  <si>
    <t>旅客収入</t>
    <rPh sb="0" eb="2">
      <t>リョキャク</t>
    </rPh>
    <rPh sb="2" eb="4">
      <t>シュウニュウ</t>
    </rPh>
    <phoneticPr fontId="10"/>
  </si>
  <si>
    <t>最多運転車両数</t>
    <phoneticPr fontId="2"/>
  </si>
  <si>
    <t>使用車両数</t>
    <phoneticPr fontId="2"/>
  </si>
  <si>
    <t>１日当たり</t>
    <rPh sb="1" eb="2">
      <t>ニチ</t>
    </rPh>
    <rPh sb="2" eb="3">
      <t>ア</t>
    </rPh>
    <phoneticPr fontId="10"/>
  </si>
  <si>
    <t>（３）　単位当たり運輸状況</t>
    <rPh sb="9" eb="11">
      <t>ウンユ</t>
    </rPh>
    <rPh sb="11" eb="13">
      <t>ジョウキョウ</t>
    </rPh>
    <phoneticPr fontId="2"/>
  </si>
  <si>
    <t>６　　高　　速　　鉄　　道</t>
    <rPh sb="9" eb="10">
      <t>テツ</t>
    </rPh>
    <rPh sb="12" eb="13">
      <t>ミチ</t>
    </rPh>
    <phoneticPr fontId="2"/>
  </si>
  <si>
    <t>　注）旅客収入には消費税相当額を含まない。　a）平日の数値である。</t>
    <phoneticPr fontId="2"/>
  </si>
  <si>
    <r>
      <t>平成22年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</si>
  <si>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</si>
  <si>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22年1月</t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</si>
  <si>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</si>
  <si>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</si>
  <si>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</si>
  <si>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</si>
  <si>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</si>
  <si>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</si>
  <si>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</si>
  <si>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平成21年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</si>
  <si>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</si>
  <si>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</si>
  <si>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</si>
  <si>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平成17年度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</si>
  <si>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（km）</t>
    <phoneticPr fontId="2"/>
  </si>
  <si>
    <t>（kWh）</t>
    <phoneticPr fontId="10"/>
  </si>
  <si>
    <t>総額</t>
    <rPh sb="1" eb="2">
      <t>ガク</t>
    </rPh>
    <phoneticPr fontId="10"/>
  </si>
  <si>
    <t>（km）</t>
  </si>
  <si>
    <t>使用電力量
（kWh）</t>
    <phoneticPr fontId="2"/>
  </si>
  <si>
    <t>旅客収入
　（円）</t>
    <phoneticPr fontId="2"/>
  </si>
  <si>
    <t>旅客数
（人）</t>
    <phoneticPr fontId="2"/>
  </si>
  <si>
    <t>旅客収入
（円）</t>
    <phoneticPr fontId="2"/>
  </si>
  <si>
    <t>使用電力量</t>
    <phoneticPr fontId="2"/>
  </si>
  <si>
    <t>（円）</t>
    <phoneticPr fontId="2"/>
  </si>
  <si>
    <t>入</t>
    <phoneticPr fontId="2"/>
  </si>
  <si>
    <t>旅　　　客　　　数</t>
    <phoneticPr fontId="10"/>
  </si>
  <si>
    <t>走行距離</t>
    <rPh sb="2" eb="4">
      <t>キョリ</t>
    </rPh>
    <phoneticPr fontId="2"/>
  </si>
  <si>
    <t>最多運転車両数</t>
    <phoneticPr fontId="2"/>
  </si>
  <si>
    <t>使用車両数</t>
    <phoneticPr fontId="2"/>
  </si>
  <si>
    <t>（３）　一日当たり運輸状況</t>
    <rPh sb="4" eb="6">
      <t>イチニチ</t>
    </rPh>
    <rPh sb="9" eb="11">
      <t>ウンユ</t>
    </rPh>
    <rPh sb="11" eb="13">
      <t>ジョウキョウ</t>
    </rPh>
    <phoneticPr fontId="2"/>
  </si>
  <si>
    <t xml:space="preserve">６　　高　　速　　鉄　　道 </t>
    <rPh sb="9" eb="10">
      <t>テツ</t>
    </rPh>
    <rPh sb="12" eb="13">
      <t>ミチ</t>
    </rPh>
    <phoneticPr fontId="10"/>
  </si>
  <si>
    <t>　注）旅客収入には消費税相当額を含まない。　a）平日の数値である。</t>
    <phoneticPr fontId="2"/>
  </si>
  <si>
    <r>
      <t>平成23年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</si>
  <si>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</si>
  <si>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23年1月</t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</si>
  <si>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</si>
  <si>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</si>
  <si>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</si>
  <si>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</si>
  <si>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</si>
  <si>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</si>
  <si>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</si>
  <si>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</si>
  <si>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</si>
  <si>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</si>
  <si>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</si>
  <si>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平成18年度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</si>
  <si>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（kWh）</t>
    <phoneticPr fontId="10"/>
  </si>
  <si>
    <t>使用電力量</t>
    <phoneticPr fontId="2"/>
  </si>
  <si>
    <t>入</t>
    <phoneticPr fontId="2"/>
  </si>
  <si>
    <t>旅　　　客　　　数</t>
    <phoneticPr fontId="10"/>
  </si>
  <si>
    <t>（３）　一日当たり運輸状況</t>
    <rPh sb="4" eb="6">
      <t>イチニチ</t>
    </rPh>
    <phoneticPr fontId="2"/>
  </si>
  <si>
    <t>６　　高　　速　　鉄　　道</t>
    <phoneticPr fontId="2"/>
  </si>
  <si>
    <t>　資料：京都市交通局企画総務部総務課</t>
    <rPh sb="10" eb="12">
      <t>キカク</t>
    </rPh>
    <rPh sb="12" eb="14">
      <t>ソウム</t>
    </rPh>
    <rPh sb="14" eb="15">
      <t>ブ</t>
    </rPh>
    <rPh sb="15" eb="17">
      <t>ソウム</t>
    </rPh>
    <rPh sb="17" eb="18">
      <t>カ</t>
    </rPh>
    <phoneticPr fontId="2"/>
  </si>
  <si>
    <r>
      <t>平成24年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</si>
  <si>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</si>
  <si>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24年1月</t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</si>
  <si>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</si>
  <si>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</si>
  <si>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</si>
  <si>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</si>
  <si>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</si>
  <si>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</si>
  <si>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</si>
  <si>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平成23年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</si>
  <si>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</si>
  <si>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</si>
  <si>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</si>
  <si>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平成19年度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</si>
  <si>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６　　高　　速　  鉄　　道</t>
    <phoneticPr fontId="2"/>
  </si>
  <si>
    <t>　注）旅客収入には消費税相当額を含まない。　a）平日の数値である。</t>
    <phoneticPr fontId="2"/>
  </si>
  <si>
    <t>　資料：京都市交通局営業推進室</t>
    <rPh sb="10" eb="12">
      <t>エイギョウ</t>
    </rPh>
    <rPh sb="12" eb="14">
      <t>スイシン</t>
    </rPh>
    <rPh sb="14" eb="15">
      <t>シツ</t>
    </rPh>
    <phoneticPr fontId="2"/>
  </si>
  <si>
    <r>
      <t>平成25年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</si>
  <si>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</si>
  <si>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25年1月</t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</si>
  <si>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</si>
  <si>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</si>
  <si>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</si>
  <si>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</si>
  <si>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</si>
  <si>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</si>
  <si>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</si>
  <si>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平成24年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</si>
  <si>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24年4月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</si>
  <si>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</si>
  <si>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</si>
  <si>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平成20年度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</si>
  <si>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t>（km）</t>
    <phoneticPr fontId="2"/>
  </si>
  <si>
    <t>（kWh）</t>
    <phoneticPr fontId="10"/>
  </si>
  <si>
    <t>使用電力量
（kWh）</t>
    <phoneticPr fontId="2"/>
  </si>
  <si>
    <t>旅客収入
　（円）</t>
    <phoneticPr fontId="2"/>
  </si>
  <si>
    <t>旅客数
（人）</t>
    <phoneticPr fontId="2"/>
  </si>
  <si>
    <t>旅客収入
（円）</t>
    <phoneticPr fontId="2"/>
  </si>
  <si>
    <t>使用電力量</t>
    <phoneticPr fontId="2"/>
  </si>
  <si>
    <t>（円）</t>
    <phoneticPr fontId="2"/>
  </si>
  <si>
    <t>入</t>
    <phoneticPr fontId="2"/>
  </si>
  <si>
    <t>旅　　　客　　　数</t>
    <phoneticPr fontId="10"/>
  </si>
  <si>
    <t>最多運転車両数</t>
    <phoneticPr fontId="2"/>
  </si>
  <si>
    <t>使用車両数</t>
    <phoneticPr fontId="2"/>
  </si>
  <si>
    <t>６　　高　　速　　鉄　　道</t>
    <phoneticPr fontId="2"/>
  </si>
  <si>
    <t>使用車両数</t>
    <phoneticPr fontId="2"/>
  </si>
  <si>
    <t>最多運転車両数</t>
    <phoneticPr fontId="2"/>
  </si>
  <si>
    <t>旅　　　客　　　数</t>
    <phoneticPr fontId="10"/>
  </si>
  <si>
    <t>入</t>
    <phoneticPr fontId="2"/>
  </si>
  <si>
    <t>（円）</t>
    <phoneticPr fontId="2"/>
  </si>
  <si>
    <t>使用電力量</t>
    <phoneticPr fontId="2"/>
  </si>
  <si>
    <t>旅客数
（人）</t>
    <phoneticPr fontId="2"/>
  </si>
  <si>
    <t>旅客収入
（円）</t>
    <phoneticPr fontId="2"/>
  </si>
  <si>
    <t>使用電力量
（kWh）</t>
    <phoneticPr fontId="2"/>
  </si>
  <si>
    <t>旅客収入
　（円）</t>
    <phoneticPr fontId="2"/>
  </si>
  <si>
    <t>（kWh）</t>
    <phoneticPr fontId="10"/>
  </si>
  <si>
    <t>（km）</t>
    <phoneticPr fontId="2"/>
  </si>
  <si>
    <r>
      <t>平成21年度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</si>
  <si>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</si>
  <si>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</si>
  <si>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25年4月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</si>
  <si>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26年1月</t>
    </r>
    <rPh sb="0" eb="2">
      <t>ヘイセイ</t>
    </rPh>
    <phoneticPr fontId="2"/>
  </si>
  <si>
    <r>
      <t>平成26年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</si>
  <si>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平成26年</t>
    </r>
    <r>
      <rPr>
        <sz val="8"/>
        <rFont val="ＭＳ 明朝"/>
        <family val="1"/>
        <charset val="128"/>
      </rPr>
      <t>2月</t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</si>
  <si>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5月</t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</si>
  <si>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</si>
  <si>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</si>
  <si>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</si>
  <si>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</si>
  <si>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</si>
  <si>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</si>
  <si>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</si>
  <si>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平成22年度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</si>
  <si>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</si>
  <si>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sz val="11"/>
        <rFont val="ＦＡ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</si>
  <si>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26年4月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</si>
  <si>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27年1月</t>
    </r>
    <rPh sb="0" eb="2">
      <t>ヘイセイ</t>
    </rPh>
    <phoneticPr fontId="2"/>
  </si>
  <si>
    <t>旅　　　客　　　数</t>
    <phoneticPr fontId="10"/>
  </si>
  <si>
    <t>入</t>
    <phoneticPr fontId="2"/>
  </si>
  <si>
    <t>（円）</t>
    <phoneticPr fontId="2"/>
  </si>
  <si>
    <t>使用電力量</t>
    <phoneticPr fontId="2"/>
  </si>
  <si>
    <t>旅客数
（人）</t>
    <phoneticPr fontId="2"/>
  </si>
  <si>
    <t>旅客収入
（円）</t>
    <phoneticPr fontId="2"/>
  </si>
  <si>
    <t>使用電力量
（kWh）</t>
    <phoneticPr fontId="2"/>
  </si>
  <si>
    <t>旅客収入
　（円）</t>
    <phoneticPr fontId="2"/>
  </si>
  <si>
    <t>（kWh）</t>
    <phoneticPr fontId="10"/>
  </si>
  <si>
    <t>（km）</t>
    <phoneticPr fontId="2"/>
  </si>
  <si>
    <t>平成23年度</t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</si>
  <si>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4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</si>
  <si>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</si>
  <si>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</si>
  <si>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</si>
  <si>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7</t>
    </r>
    <r>
      <rPr>
        <sz val="8"/>
        <color indexed="8"/>
        <rFont val="ＭＳ 明朝"/>
        <family val="1"/>
        <charset val="128"/>
      </rPr>
      <t>年 4月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</si>
  <si>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</si>
  <si>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6月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</si>
  <si>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7月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</si>
  <si>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8月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</si>
  <si>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9月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</si>
  <si>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10月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</si>
  <si>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11月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</si>
  <si>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12月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</si>
  <si>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8</t>
    </r>
    <r>
      <rPr>
        <sz val="8"/>
        <color indexed="8"/>
        <rFont val="ＭＳ 明朝"/>
        <family val="1"/>
        <charset val="128"/>
      </rPr>
      <t>年 1月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</si>
  <si>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</si>
  <si>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3月</t>
    </r>
    <phoneticPr fontId="2"/>
  </si>
  <si>
    <t>　注）旅客収入には消費税相当額を含まない。　a）平日の数値である。</t>
    <phoneticPr fontId="2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</si>
  <si>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</si>
  <si>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</si>
  <si>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</si>
  <si>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</si>
  <si>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</si>
  <si>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</si>
  <si>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</si>
  <si>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t>使用車両数</t>
    <phoneticPr fontId="2"/>
  </si>
  <si>
    <t>最多運転車両数</t>
    <phoneticPr fontId="2"/>
  </si>
  <si>
    <t>旅　　　客　　　数</t>
    <phoneticPr fontId="10"/>
  </si>
  <si>
    <t>入</t>
    <phoneticPr fontId="2"/>
  </si>
  <si>
    <t>（円）</t>
    <phoneticPr fontId="2"/>
  </si>
  <si>
    <t>使用電力量</t>
    <phoneticPr fontId="2"/>
  </si>
  <si>
    <t>旅客数
（人）</t>
    <phoneticPr fontId="2"/>
  </si>
  <si>
    <t>旅客収入
（円）</t>
    <phoneticPr fontId="2"/>
  </si>
  <si>
    <t>使用電力量
（kWh）</t>
    <phoneticPr fontId="2"/>
  </si>
  <si>
    <t>旅客収入
　（円）</t>
    <phoneticPr fontId="2"/>
  </si>
  <si>
    <t>（kWh）</t>
    <phoneticPr fontId="10"/>
  </si>
  <si>
    <t>（km）</t>
    <phoneticPr fontId="2"/>
  </si>
  <si>
    <t>平成24年度</t>
    <phoneticPr fontId="2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</si>
  <si>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</si>
  <si>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28年 4月</t>
    </r>
    <phoneticPr fontId="2"/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</si>
  <si>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</si>
  <si>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</si>
  <si>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</si>
  <si>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</si>
  <si>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t>平成</t>
    </r>
    <r>
      <rPr>
        <sz val="8"/>
        <color indexed="8"/>
        <rFont val="ＭＳ 明朝"/>
        <family val="1"/>
        <charset val="128"/>
      </rPr>
      <t>29年 1月</t>
    </r>
    <phoneticPr fontId="2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</si>
  <si>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</si>
  <si>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 xml:space="preserve"> 3月</t>
    </r>
    <phoneticPr fontId="2"/>
  </si>
  <si>
    <t>　注）旅客収入には消費税相当額を含まない。　a）平日の数値である。</t>
    <phoneticPr fontId="2"/>
  </si>
  <si>
    <t>平成25年度</t>
    <phoneticPr fontId="2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</si>
  <si>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</si>
  <si>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</si>
  <si>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</si>
  <si>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</si>
  <si>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29年 4月</t>
    </r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</si>
  <si>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</si>
  <si>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</si>
  <si>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</si>
  <si>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</si>
  <si>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</si>
  <si>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</si>
  <si>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</si>
  <si>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</si>
  <si>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</si>
  <si>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</si>
  <si>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20"/>
  </si>
  <si>
    <r>
      <t>平成</t>
    </r>
    <r>
      <rPr>
        <sz val="8"/>
        <color indexed="8"/>
        <rFont val="ＭＳ 明朝"/>
        <family val="1"/>
        <charset val="128"/>
      </rPr>
      <t>30年 1月</t>
    </r>
    <phoneticPr fontId="2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</si>
  <si>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</si>
  <si>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 xml:space="preserve"> 3月</t>
    </r>
    <r>
      <rPr>
        <sz val="11"/>
        <color indexed="8"/>
        <rFont val="ＭＳ Ｐゴシック"/>
        <family val="3"/>
        <charset val="128"/>
      </rPr>
      <t/>
    </r>
    <phoneticPr fontId="20"/>
  </si>
  <si>
    <t>平成26年度</t>
    <phoneticPr fontId="2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</si>
  <si>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</si>
  <si>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</si>
  <si>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</si>
  <si>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28"/>
  </si>
  <si>
    <r>
      <t>平成</t>
    </r>
    <r>
      <rPr>
        <sz val="8"/>
        <color indexed="8"/>
        <rFont val="ＭＳ 明朝"/>
        <family val="1"/>
        <charset val="128"/>
      </rPr>
      <t>30年 4月</t>
    </r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</si>
  <si>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5月</t>
    </r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</si>
  <si>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6月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</si>
  <si>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7月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</si>
  <si>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8月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</si>
  <si>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9月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</si>
  <si>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10月</t>
    </r>
    <phoneticPr fontId="28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</si>
  <si>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10月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</si>
  <si>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11月</t>
    </r>
    <phoneticPr fontId="28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</si>
  <si>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11月</t>
    </r>
    <phoneticPr fontId="28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</si>
  <si>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12月</t>
    </r>
    <phoneticPr fontId="28"/>
  </si>
  <si>
    <r>
      <rPr>
        <sz val="8"/>
        <color indexed="9"/>
        <rFont val="ＭＳ 明朝"/>
        <family val="1"/>
        <charset val="128"/>
      </rPr>
      <t>平成30年</t>
    </r>
    <r>
      <rPr>
        <sz val="8"/>
        <color indexed="8"/>
        <rFont val="ＭＳ 明朝"/>
        <family val="1"/>
        <charset val="128"/>
      </rPr>
      <t>12月</t>
    </r>
    <phoneticPr fontId="28"/>
  </si>
  <si>
    <r>
      <t>平成</t>
    </r>
    <r>
      <rPr>
        <sz val="8"/>
        <color indexed="8"/>
        <rFont val="ＭＳ 明朝"/>
        <family val="1"/>
        <charset val="128"/>
      </rPr>
      <t>31年 1月</t>
    </r>
    <phoneticPr fontId="2"/>
  </si>
  <si>
    <r>
      <rPr>
        <sz val="8"/>
        <color indexed="9"/>
        <rFont val="ＭＳ 明朝"/>
        <family val="1"/>
        <charset val="128"/>
      </rPr>
      <t>平成31年</t>
    </r>
    <r>
      <rPr>
        <sz val="8"/>
        <color indexed="8"/>
        <rFont val="ＭＳ 明朝"/>
        <family val="1"/>
        <charset val="128"/>
      </rPr>
      <t xml:space="preserve"> 2月</t>
    </r>
    <phoneticPr fontId="2"/>
  </si>
  <si>
    <r>
      <rPr>
        <sz val="8"/>
        <color indexed="9"/>
        <rFont val="ＭＳ 明朝"/>
        <family val="1"/>
        <charset val="128"/>
      </rPr>
      <t>平成31年</t>
    </r>
    <r>
      <rPr>
        <sz val="8"/>
        <color indexed="8"/>
        <rFont val="ＭＳ 明朝"/>
        <family val="1"/>
        <charset val="128"/>
      </rPr>
      <t xml:space="preserve"> 3月</t>
    </r>
    <phoneticPr fontId="28"/>
  </si>
  <si>
    <t>平成27年度</t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</si>
  <si>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</si>
  <si>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</si>
  <si>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8"/>
  </si>
  <si>
    <t>令和元年度</t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</si>
  <si>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 4月</t>
    </r>
    <rPh sb="0" eb="2">
      <t>ヘイセイ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</si>
  <si>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</si>
  <si>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6月</t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</si>
  <si>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</si>
  <si>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</si>
  <si>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</si>
  <si>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</si>
  <si>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令和元年</t>
    </r>
    <r>
      <rPr>
        <sz val="8"/>
        <rFont val="ＭＳ 明朝"/>
        <family val="1"/>
        <charset val="128"/>
      </rPr>
      <t>10月</t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</si>
  <si>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</si>
  <si>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令和元年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</si>
  <si>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令和元年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</si>
  <si>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令和元年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</si>
  <si>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1月</t>
    </r>
    <rPh sb="0" eb="2">
      <t>レイワ</t>
    </rPh>
    <rPh sb="3" eb="4">
      <t>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</si>
  <si>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18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</si>
  <si>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8"/>
  </si>
  <si>
    <t>　資料：京都市交通局企画総務部営業調査課</t>
    <rPh sb="10" eb="12">
      <t>キカク</t>
    </rPh>
    <rPh sb="12" eb="14">
      <t>ソウム</t>
    </rPh>
    <rPh sb="14" eb="15">
      <t>ブ</t>
    </rPh>
    <rPh sb="15" eb="17">
      <t>エイギョウ</t>
    </rPh>
    <rPh sb="17" eb="20">
      <t>チョウサカ</t>
    </rPh>
    <phoneticPr fontId="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</si>
  <si>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</si>
  <si>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</si>
  <si>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</si>
  <si>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</si>
  <si>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</si>
  <si>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</si>
  <si>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</si>
  <si>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</si>
  <si>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</si>
  <si>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</si>
  <si>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</si>
  <si>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</si>
  <si>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</si>
  <si>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2年 </t>
    </r>
    <r>
      <rPr>
        <sz val="8"/>
        <rFont val="ＭＳ 明朝"/>
        <family val="1"/>
        <charset val="128"/>
      </rPr>
      <t>5月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</si>
  <si>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 4月</t>
    </r>
    <rPh sb="0" eb="2">
      <t>レイワ</t>
    </rPh>
    <rPh sb="4" eb="5">
      <t>ネン</t>
    </rPh>
    <rPh sb="5" eb="6">
      <t>ヘイネン</t>
    </rPh>
    <rPh sb="7" eb="8">
      <t>ガツ</t>
    </rPh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</si>
  <si>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</si>
  <si>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phoneticPr fontId="18"/>
  </si>
  <si>
    <t>令和元年度</t>
    <rPh sb="0" eb="2">
      <t>レイワ</t>
    </rPh>
    <rPh sb="2" eb="4">
      <t>ガンネン</t>
    </rPh>
    <rPh sb="3" eb="4">
      <t>ヒラモト</t>
    </rPh>
    <phoneticPr fontId="18"/>
  </si>
  <si>
    <t>令和元年度</t>
    <rPh sb="0" eb="2">
      <t>レイワ</t>
    </rPh>
    <rPh sb="2" eb="3">
      <t>ガン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</si>
  <si>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</si>
  <si>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0" eb="2">
      <t>ヘイセイ</t>
    </rPh>
    <phoneticPr fontId="18"/>
  </si>
  <si>
    <t>平成28年度</t>
    <rPh sb="0" eb="2">
      <t>ヘイセイ</t>
    </rPh>
    <phoneticPr fontId="18"/>
  </si>
  <si>
    <t>使用
車両数</t>
    <phoneticPr fontId="2"/>
  </si>
  <si>
    <t>最多運転
車両数</t>
    <phoneticPr fontId="2"/>
  </si>
  <si>
    <t>1車平均</t>
    <phoneticPr fontId="28"/>
  </si>
  <si>
    <t>車両走行1キロ平均</t>
    <phoneticPr fontId="28"/>
  </si>
  <si>
    <t>平成29年度</t>
    <rPh sb="0" eb="2">
      <t>ヘイセイ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</si>
  <si>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</si>
  <si>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ガンネン</t>
    </rPh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</si>
  <si>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</si>
  <si>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</si>
  <si>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rPh sb="5" eb="6">
      <t>ヘイネン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</si>
  <si>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5月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</si>
  <si>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</si>
  <si>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</si>
  <si>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</si>
  <si>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</si>
  <si>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</si>
  <si>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</si>
  <si>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</si>
  <si>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</si>
  <si>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3年 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8" eb="9">
      <t>ガツ</t>
    </rPh>
    <phoneticPr fontId="18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</si>
  <si>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</si>
  <si>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</si>
  <si>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4年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</si>
  <si>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</si>
  <si>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8"/>
  </si>
  <si>
    <t>　資料：京都市交通局企画総務部企画調査課</t>
    <rPh sb="10" eb="12">
      <t>キカク</t>
    </rPh>
    <rPh sb="12" eb="14">
      <t>ソウム</t>
    </rPh>
    <rPh sb="14" eb="15">
      <t>ブ</t>
    </rPh>
    <rPh sb="15" eb="17">
      <t>キカク</t>
    </rPh>
    <rPh sb="17" eb="20">
      <t>チョウサカ</t>
    </rPh>
    <phoneticPr fontId="2"/>
  </si>
  <si>
    <t>平成30年度</t>
    <rPh sb="0" eb="2">
      <t>ヘイセイ</t>
    </rPh>
    <phoneticPr fontId="18"/>
  </si>
  <si>
    <t>令和元年度</t>
    <rPh sb="0" eb="2">
      <t>レイワ</t>
    </rPh>
    <rPh sb="2" eb="4">
      <t>ガンネン</t>
    </rPh>
    <rPh sb="4" eb="5">
      <t>ド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</si>
  <si>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rPh sb="4" eb="6">
      <t>ネンド</t>
    </rPh>
    <rPh sb="5" eb="6">
      <t>ド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</si>
  <si>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rPh sb="4" eb="6">
      <t>ネンド</t>
    </rPh>
    <rPh sb="5" eb="6">
      <t>ド</t>
    </rPh>
    <phoneticPr fontId="1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</si>
  <si>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</si>
  <si>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4月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</si>
  <si>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4月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</si>
  <si>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</si>
  <si>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</si>
  <si>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</si>
  <si>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6月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</si>
  <si>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</si>
  <si>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7月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</si>
  <si>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</si>
  <si>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8月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</si>
  <si>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</si>
  <si>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 xml:space="preserve">令和 4年 </t>
    </r>
    <r>
      <rPr>
        <sz val="8"/>
        <rFont val="ＭＳ 明朝"/>
        <family val="1"/>
        <charset val="128"/>
      </rPr>
      <t>9月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</si>
  <si>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</si>
  <si>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</si>
  <si>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</si>
  <si>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</si>
  <si>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</si>
  <si>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</si>
  <si>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5年 1月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</si>
  <si>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5年 1月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</si>
  <si>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</si>
  <si>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8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</si>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</sst>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\(0\)"/>
    <numFmt numFmtId="177" formatCode="#,##0;&quot;△ &quot;#,##0"/>
    <numFmt numFmtId="178" formatCode="#,##0.00;&quot;△ &quot;#,##0.00"/>
    <numFmt numFmtId="179" formatCode="0.00;&quot;△ &quot;0.00"/>
    <numFmt numFmtId="180" formatCode="0.00_ "/>
  </numFmts>
  <fonts count="31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ＦＡ 明朝"/>
      <family val="1"/>
      <charset val="128"/>
    </font>
    <font>
      <sz val="11"/>
      <name val="ＭＳ ゴシック"/>
      <family val="3"/>
      <charset val="128"/>
    </font>
    <font>
      <sz val="6"/>
      <name val="ＦＡ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>
      <alignment vertical="center"/>
    </xf>
    <xf numFmtId="0" fontId="22" fillId="0" borderId="0">
      <alignment vertical="center"/>
    </xf>
  </cellStyleXfs>
  <cellXfs count="368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0" xfId="0" applyFont="1"/>
    <xf numFmtId="176" fontId="7" fillId="0" borderId="0" xfId="0" applyNumberFormat="1" applyFont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7" fillId="0" borderId="0" xfId="0" applyFont="1" applyAlignment="1">
      <alignment vertical="center" justifyLastLine="1"/>
    </xf>
    <xf numFmtId="0" fontId="9" fillId="0" borderId="0" xfId="0" applyFont="1" applyAlignment="1">
      <alignment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justifyLastLine="1"/>
    </xf>
    <xf numFmtId="17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justifyLastLine="1"/>
    </xf>
    <xf numFmtId="0" fontId="13" fillId="0" borderId="0" xfId="0" applyFont="1" applyAlignment="1">
      <alignment vertical="center" justifyLastLine="1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79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justifyLastLine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justifyLastLine="1"/>
    </xf>
    <xf numFmtId="0" fontId="23" fillId="0" borderId="0" xfId="0" applyFont="1" applyBorder="1" applyAlignment="1">
      <alignment vertical="center"/>
    </xf>
    <xf numFmtId="177" fontId="0" fillId="0" borderId="0" xfId="0" applyNumberFormat="1"/>
    <xf numFmtId="180" fontId="0" fillId="0" borderId="0" xfId="0" applyNumberFormat="1"/>
    <xf numFmtId="179" fontId="3" fillId="0" borderId="12" xfId="0" applyNumberFormat="1" applyFont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6" fillId="0" borderId="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2" fillId="0" borderId="0" xfId="1" applyAlignment="1"/>
    <xf numFmtId="0" fontId="22" fillId="0" borderId="0" xfId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 justifyLastLine="1"/>
    </xf>
    <xf numFmtId="0" fontId="7" fillId="0" borderId="0" xfId="1" applyFont="1" applyAlignment="1">
      <alignment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distributed" vertical="center" justifyLastLine="1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distributed" vertical="center" justifyLastLine="1"/>
    </xf>
    <xf numFmtId="0" fontId="3" fillId="0" borderId="0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justify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24" fillId="0" borderId="2" xfId="1" applyFont="1" applyBorder="1" applyAlignment="1">
      <alignment horizontal="distributed" vertical="center"/>
    </xf>
    <xf numFmtId="177" fontId="3" fillId="0" borderId="3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0" fontId="25" fillId="0" borderId="2" xfId="1" applyFont="1" applyBorder="1" applyAlignment="1">
      <alignment horizontal="distributed" vertical="center"/>
    </xf>
    <xf numFmtId="0" fontId="25" fillId="0" borderId="0" xfId="1" applyFont="1" applyBorder="1" applyAlignment="1">
      <alignment horizontal="distributed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Border="1" applyAlignment="1">
      <alignment horizontal="distributed" vertical="center"/>
    </xf>
    <xf numFmtId="177" fontId="6" fillId="0" borderId="3" xfId="1" applyNumberFormat="1" applyFont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16" fillId="0" borderId="0" xfId="1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horizontal="distributed" vertical="center"/>
    </xf>
    <xf numFmtId="177" fontId="23" fillId="0" borderId="0" xfId="1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horizontal="distributed" vertical="center"/>
    </xf>
    <xf numFmtId="177" fontId="3" fillId="0" borderId="5" xfId="1" applyNumberFormat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180" fontId="22" fillId="0" borderId="0" xfId="1" applyNumberFormat="1" applyAlignment="1"/>
    <xf numFmtId="177" fontId="22" fillId="0" borderId="0" xfId="1" applyNumberFormat="1" applyAlignment="1"/>
    <xf numFmtId="179" fontId="3" fillId="0" borderId="0" xfId="1" applyNumberFormat="1" applyFont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1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0" xfId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22" fillId="0" borderId="0" xfId="1" applyBorder="1" applyAlignment="1"/>
    <xf numFmtId="0" fontId="24" fillId="0" borderId="2" xfId="0" applyFont="1" applyBorder="1" applyAlignment="1">
      <alignment horizontal="distributed" vertical="center"/>
    </xf>
    <xf numFmtId="0" fontId="24" fillId="0" borderId="3" xfId="0" applyFont="1" applyBorder="1" applyAlignment="1">
      <alignment horizontal="distributed" vertical="center"/>
    </xf>
    <xf numFmtId="0" fontId="25" fillId="0" borderId="2" xfId="0" applyFont="1" applyBorder="1" applyAlignment="1">
      <alignment horizontal="distributed" vertical="center"/>
    </xf>
    <xf numFmtId="0" fontId="25" fillId="0" borderId="3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26" fillId="0" borderId="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0" fillId="0" borderId="0" xfId="0" applyAlignment="1"/>
    <xf numFmtId="177" fontId="23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Alignment="1"/>
    <xf numFmtId="177" fontId="0" fillId="0" borderId="0" xfId="0" applyNumberFormat="1" applyAlignment="1"/>
    <xf numFmtId="0" fontId="27" fillId="0" borderId="2" xfId="0" applyFont="1" applyBorder="1" applyAlignment="1">
      <alignment horizontal="distributed" vertical="center"/>
    </xf>
    <xf numFmtId="177" fontId="21" fillId="0" borderId="3" xfId="0" applyNumberFormat="1" applyFont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Border="1" applyAlignment="1">
      <alignment horizontal="right" vertical="center"/>
    </xf>
    <xf numFmtId="179" fontId="21" fillId="0" borderId="2" xfId="0" applyNumberFormat="1" applyFont="1" applyFill="1" applyBorder="1" applyAlignment="1">
      <alignment horizontal="right" vertical="center"/>
    </xf>
    <xf numFmtId="0" fontId="27" fillId="0" borderId="3" xfId="0" applyFont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distributed" vertical="center" justifyLastLine="1"/>
    </xf>
    <xf numFmtId="179" fontId="3" fillId="0" borderId="2" xfId="1" applyNumberFormat="1" applyFont="1" applyBorder="1" applyAlignment="1">
      <alignment horizontal="right" vertical="center"/>
    </xf>
    <xf numFmtId="0" fontId="24" fillId="0" borderId="3" xfId="1" applyFont="1" applyBorder="1" applyAlignment="1">
      <alignment horizontal="distributed" vertical="center"/>
    </xf>
    <xf numFmtId="0" fontId="25" fillId="0" borderId="3" xfId="1" applyFont="1" applyBorder="1" applyAlignment="1">
      <alignment horizontal="distributed" vertical="center"/>
    </xf>
    <xf numFmtId="179" fontId="3" fillId="0" borderId="2" xfId="1" applyNumberFormat="1" applyFont="1" applyFill="1" applyBorder="1" applyAlignment="1">
      <alignment horizontal="right" vertical="center"/>
    </xf>
    <xf numFmtId="0" fontId="27" fillId="0" borderId="2" xfId="1" applyFont="1" applyBorder="1" applyAlignment="1">
      <alignment horizontal="distributed" vertical="center"/>
    </xf>
    <xf numFmtId="177" fontId="21" fillId="0" borderId="3" xfId="1" applyNumberFormat="1" applyFont="1" applyBorder="1" applyAlignment="1">
      <alignment horizontal="right" vertical="center"/>
    </xf>
    <xf numFmtId="177" fontId="21" fillId="0" borderId="0" xfId="1" applyNumberFormat="1" applyFont="1" applyFill="1" applyBorder="1" applyAlignment="1">
      <alignment horizontal="right" vertical="center"/>
    </xf>
    <xf numFmtId="177" fontId="21" fillId="0" borderId="0" xfId="1" applyNumberFormat="1" applyFont="1" applyBorder="1" applyAlignment="1">
      <alignment horizontal="right" vertical="center"/>
    </xf>
    <xf numFmtId="179" fontId="21" fillId="0" borderId="2" xfId="1" applyNumberFormat="1" applyFont="1" applyFill="1" applyBorder="1" applyAlignment="1">
      <alignment horizontal="right" vertical="center"/>
    </xf>
    <xf numFmtId="0" fontId="27" fillId="0" borderId="3" xfId="1" applyFont="1" applyBorder="1" applyAlignment="1">
      <alignment horizontal="distributed" vertical="center"/>
    </xf>
    <xf numFmtId="0" fontId="5" fillId="0" borderId="3" xfId="1" applyFont="1" applyBorder="1" applyAlignment="1">
      <alignment horizontal="distributed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distributed" vertical="center" justifyLastLine="1"/>
    </xf>
    <xf numFmtId="0" fontId="3" fillId="0" borderId="6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1">
      <alignment vertical="center"/>
    </xf>
    <xf numFmtId="0" fontId="7" fillId="0" borderId="0" xfId="1" applyFont="1" applyAlignment="1">
      <alignment vertical="center" justifyLastLine="1"/>
    </xf>
    <xf numFmtId="0" fontId="7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distributed" vertical="center" justifyLastLine="1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justify" vertical="center" wrapText="1"/>
    </xf>
    <xf numFmtId="0" fontId="3" fillId="0" borderId="0" xfId="1" applyFont="1" applyAlignment="1">
      <alignment horizontal="center" vertical="center" wrapText="1"/>
    </xf>
    <xf numFmtId="177" fontId="3" fillId="0" borderId="0" xfId="1" applyNumberFormat="1" applyFont="1" applyAlignment="1">
      <alignment horizontal="right" vertical="center"/>
    </xf>
    <xf numFmtId="0" fontId="21" fillId="0" borderId="0" xfId="1" applyFont="1" applyAlignment="1">
      <alignment horizontal="distributed" vertical="center"/>
    </xf>
    <xf numFmtId="177" fontId="21" fillId="0" borderId="0" xfId="1" applyNumberFormat="1" applyFont="1" applyAlignment="1">
      <alignment horizontal="right" vertical="center"/>
    </xf>
    <xf numFmtId="179" fontId="21" fillId="0" borderId="2" xfId="1" applyNumberFormat="1" applyFont="1" applyBorder="1" applyAlignment="1">
      <alignment horizontal="right" vertical="center"/>
    </xf>
    <xf numFmtId="0" fontId="11" fillId="0" borderId="0" xfId="1" applyFont="1">
      <alignment vertical="center"/>
    </xf>
    <xf numFmtId="0" fontId="5" fillId="0" borderId="0" xfId="1" applyFont="1" applyAlignment="1">
      <alignment horizontal="distributed" vertical="center"/>
    </xf>
    <xf numFmtId="177" fontId="23" fillId="0" borderId="0" xfId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1" applyAlignment="1" applyProtection="1">
      <protection locked="0"/>
    </xf>
    <xf numFmtId="0" fontId="22" fillId="0" borderId="0" xfId="1" applyProtection="1">
      <alignment vertical="center"/>
      <protection locked="0"/>
    </xf>
    <xf numFmtId="49" fontId="7" fillId="0" borderId="0" xfId="1" applyNumberFormat="1" applyFont="1" applyAlignment="1" applyProtection="1">
      <alignment horizontal="right" vertical="center"/>
      <protection locked="0"/>
    </xf>
    <xf numFmtId="0" fontId="7" fillId="0" borderId="0" xfId="1" applyFont="1" applyAlignment="1" applyProtection="1">
      <alignment vertical="center" justifyLastLine="1"/>
      <protection locked="0"/>
    </xf>
    <xf numFmtId="0" fontId="7" fillId="0" borderId="0" xfId="1" applyFont="1" applyAlignment="1" applyProtection="1">
      <alignment horizontal="right" vertical="center" justifyLastLine="1"/>
      <protection locked="0"/>
    </xf>
    <xf numFmtId="0" fontId="7" fillId="0" borderId="0" xfId="1" applyFont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3" fillId="0" borderId="10" xfId="1" applyFont="1" applyBorder="1" applyAlignment="1" applyProtection="1">
      <alignment horizontal="center" vertical="center" shrinkToFit="1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distributed" vertical="center" justifyLastLine="1"/>
      <protection locked="0"/>
    </xf>
    <xf numFmtId="0" fontId="3" fillId="0" borderId="9" xfId="1" applyFont="1" applyBorder="1" applyAlignment="1" applyProtection="1">
      <alignment horizontal="distributed" vertical="center" justifyLastLine="1"/>
      <protection locked="0"/>
    </xf>
    <xf numFmtId="0" fontId="3" fillId="0" borderId="0" xfId="1" applyFont="1" applyAlignment="1" applyProtection="1">
      <alignment horizontal="distributed" vertical="center" justifyLastLine="1"/>
      <protection locked="0"/>
    </xf>
    <xf numFmtId="0" fontId="3" fillId="0" borderId="7" xfId="1" applyFont="1" applyBorder="1" applyAlignment="1" applyProtection="1">
      <alignment horizontal="distributed" vertical="center" justifyLastLine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distributed" vertical="center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distributed" vertical="center" justifyLastLine="1"/>
      <protection locked="0"/>
    </xf>
    <xf numFmtId="0" fontId="3" fillId="0" borderId="3" xfId="1" applyFont="1" applyBorder="1" applyAlignment="1" applyProtection="1">
      <alignment horizontal="distributed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3" fillId="0" borderId="6" xfId="1" applyFont="1" applyBorder="1" applyAlignment="1" applyProtection="1">
      <alignment horizontal="distributed" vertical="center" justifyLastLine="1"/>
      <protection locked="0"/>
    </xf>
    <xf numFmtId="0" fontId="3" fillId="0" borderId="0" xfId="1" applyFont="1" applyAlignment="1" applyProtection="1">
      <alignment horizontal="justify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justify" vertical="center" wrapText="1"/>
      <protection locked="0"/>
    </xf>
    <xf numFmtId="0" fontId="3" fillId="0" borderId="3" xfId="1" applyFont="1" applyBorder="1" applyAlignment="1" applyProtection="1">
      <alignment horizontal="distributed" vertical="center" justifyLastLine="1"/>
      <protection locked="0"/>
    </xf>
    <xf numFmtId="177" fontId="3" fillId="0" borderId="3" xfId="1" applyNumberFormat="1" applyFont="1" applyBorder="1" applyAlignment="1" applyProtection="1">
      <alignment horizontal="right" vertical="center"/>
      <protection locked="0"/>
    </xf>
    <xf numFmtId="177" fontId="3" fillId="0" borderId="0" xfId="1" applyNumberFormat="1" applyFont="1" applyAlignment="1" applyProtection="1">
      <alignment horizontal="right" vertical="center"/>
      <protection locked="0"/>
    </xf>
    <xf numFmtId="179" fontId="3" fillId="0" borderId="2" xfId="1" applyNumberFormat="1" applyFont="1" applyBorder="1" applyAlignment="1" applyProtection="1">
      <alignment horizontal="right" vertical="center"/>
      <protection locked="0"/>
    </xf>
    <xf numFmtId="0" fontId="21" fillId="0" borderId="0" xfId="1" applyFont="1" applyAlignment="1" applyProtection="1">
      <alignment horizontal="distributed" vertical="center"/>
      <protection locked="0"/>
    </xf>
    <xf numFmtId="177" fontId="21" fillId="0" borderId="3" xfId="1" applyNumberFormat="1" applyFont="1" applyBorder="1" applyAlignment="1" applyProtection="1">
      <alignment horizontal="right" vertical="center"/>
      <protection locked="0"/>
    </xf>
    <xf numFmtId="177" fontId="21" fillId="0" borderId="0" xfId="1" applyNumberFormat="1" applyFont="1" applyAlignment="1" applyProtection="1">
      <alignment horizontal="right" vertical="center"/>
      <protection locked="0"/>
    </xf>
    <xf numFmtId="179" fontId="21" fillId="0" borderId="2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5" fillId="0" borderId="3" xfId="1" applyFont="1" applyBorder="1" applyAlignment="1" applyProtection="1">
      <alignment horizontal="distributed" vertical="center"/>
      <protection locked="0"/>
    </xf>
    <xf numFmtId="177" fontId="23" fillId="0" borderId="0" xfId="1" applyNumberFormat="1" applyFont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distributed" vertical="center"/>
      <protection locked="0"/>
    </xf>
    <xf numFmtId="177" fontId="3" fillId="0" borderId="5" xfId="1" applyNumberFormat="1" applyFont="1" applyBorder="1" applyAlignment="1" applyProtection="1">
      <alignment horizontal="right" vertical="center"/>
      <protection locked="0"/>
    </xf>
    <xf numFmtId="177" fontId="3" fillId="0" borderId="1" xfId="1" applyNumberFormat="1" applyFont="1" applyBorder="1" applyAlignment="1" applyProtection="1">
      <alignment horizontal="right" vertical="center"/>
      <protection locked="0"/>
    </xf>
    <xf numFmtId="179" fontId="3" fillId="0" borderId="12" xfId="1" applyNumberFormat="1" applyFont="1" applyBorder="1" applyAlignment="1" applyProtection="1">
      <alignment horizontal="right" vertical="center"/>
      <protection locked="0"/>
    </xf>
    <xf numFmtId="180" fontId="22" fillId="0" borderId="0" xfId="1" applyNumberFormat="1" applyAlignment="1" applyProtection="1">
      <protection locked="0"/>
    </xf>
    <xf numFmtId="0" fontId="21" fillId="0" borderId="3" xfId="1" applyFont="1" applyBorder="1" applyAlignment="1" applyProtection="1">
      <alignment horizontal="distributed" vertical="center"/>
      <protection locked="0"/>
    </xf>
    <xf numFmtId="0" fontId="7" fillId="0" borderId="0" xfId="1" applyFont="1" applyAlignment="1" applyProtection="1">
      <alignment horizontal="left" vertical="center" justifyLastLine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distributed" vertical="center" justifyLastLine="1"/>
      <protection locked="0"/>
    </xf>
    <xf numFmtId="0" fontId="3" fillId="0" borderId="3" xfId="1" applyFont="1" applyBorder="1" applyAlignment="1" applyProtection="1">
      <alignment horizontal="distributed" vertical="center" justifyLastLine="1"/>
      <protection locked="0"/>
    </xf>
    <xf numFmtId="0" fontId="3" fillId="0" borderId="5" xfId="1" applyFont="1" applyBorder="1" applyAlignment="1" applyProtection="1">
      <alignment horizontal="distributed" vertical="center" justifyLastLine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distributed" vertical="center" justifyLastLine="1"/>
      <protection locked="0"/>
    </xf>
    <xf numFmtId="0" fontId="22" fillId="0" borderId="6" xfId="1" applyBorder="1" applyAlignment="1" applyProtection="1">
      <alignment horizontal="distributed" vertical="center" justifyLastLine="1"/>
      <protection locked="0"/>
    </xf>
    <xf numFmtId="0" fontId="22" fillId="0" borderId="1" xfId="1" applyBorder="1" applyAlignment="1" applyProtection="1">
      <alignment horizontal="distributed" vertical="center" justifyLastLine="1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22" fillId="0" borderId="12" xfId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22" fillId="0" borderId="2" xfId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distributed" vertical="center" justifyLastLine="1"/>
      <protection locked="0"/>
    </xf>
    <xf numFmtId="0" fontId="3" fillId="0" borderId="11" xfId="1" applyFont="1" applyBorder="1" applyAlignment="1" applyProtection="1">
      <alignment horizontal="distributed" vertical="center" justifyLastLine="1"/>
      <protection locked="0"/>
    </xf>
    <xf numFmtId="0" fontId="3" fillId="0" borderId="7" xfId="1" applyFont="1" applyBorder="1" applyAlignment="1" applyProtection="1">
      <alignment horizontal="distributed" vertical="center" justifyLastLine="1"/>
      <protection locked="0"/>
    </xf>
    <xf numFmtId="0" fontId="3" fillId="0" borderId="13" xfId="1" applyFont="1" applyBorder="1" applyAlignment="1" applyProtection="1">
      <alignment horizontal="distributed" vertical="center" justifyLastLine="1"/>
      <protection locked="0"/>
    </xf>
    <xf numFmtId="0" fontId="3" fillId="0" borderId="2" xfId="1" applyFont="1" applyBorder="1" applyAlignment="1" applyProtection="1">
      <alignment horizontal="distributed" vertical="center" justifyLastLine="1"/>
      <protection locked="0"/>
    </xf>
    <xf numFmtId="0" fontId="3" fillId="0" borderId="12" xfId="1" applyFont="1" applyBorder="1" applyAlignment="1" applyProtection="1">
      <alignment horizontal="distributed" vertical="center" justifyLastLine="1"/>
      <protection locked="0"/>
    </xf>
    <xf numFmtId="0" fontId="3" fillId="0" borderId="10" xfId="1" applyFont="1" applyBorder="1" applyAlignment="1" applyProtection="1">
      <alignment horizontal="center" vertical="center" wrapText="1" shrinkToFit="1"/>
      <protection locked="0"/>
    </xf>
    <xf numFmtId="0" fontId="22" fillId="0" borderId="15" xfId="1" applyBorder="1" applyProtection="1">
      <alignment vertical="center"/>
      <protection locked="0"/>
    </xf>
    <xf numFmtId="0" fontId="22" fillId="0" borderId="6" xfId="1" applyBorder="1" applyAlignment="1" applyProtection="1">
      <alignment horizontal="center" vertical="center"/>
      <protection locked="0"/>
    </xf>
    <xf numFmtId="0" fontId="22" fillId="0" borderId="1" xfId="1" applyBorder="1" applyAlignment="1" applyProtection="1">
      <alignment horizontal="center" vertical="center"/>
      <protection locked="0"/>
    </xf>
    <xf numFmtId="0" fontId="22" fillId="0" borderId="12" xfId="1" applyBorder="1" applyProtection="1">
      <alignment vertical="center"/>
      <protection locked="0"/>
    </xf>
    <xf numFmtId="0" fontId="3" fillId="0" borderId="14" xfId="1" applyFont="1" applyBorder="1" applyAlignment="1">
      <alignment horizontal="distributed" vertical="center" justifyLastLine="1"/>
    </xf>
    <xf numFmtId="0" fontId="3" fillId="0" borderId="11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4" xfId="1" applyFont="1" applyBorder="1" applyAlignment="1">
      <alignment horizontal="distributed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22" fillId="0" borderId="12" xfId="1" applyBorder="1">
      <alignment vertical="center"/>
    </xf>
    <xf numFmtId="0" fontId="3" fillId="0" borderId="6" xfId="1" applyFont="1" applyBorder="1" applyAlignment="1">
      <alignment horizontal="distributed" vertical="center" justifyLastLine="1"/>
    </xf>
    <xf numFmtId="0" fontId="22" fillId="0" borderId="6" xfId="1" applyBorder="1" applyAlignment="1">
      <alignment horizontal="distributed" vertical="center" justifyLastLine="1"/>
    </xf>
    <xf numFmtId="0" fontId="22" fillId="0" borderId="1" xfId="1" applyBorder="1" applyAlignment="1">
      <alignment horizontal="distributed" vertical="center" justifyLastLine="1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2" fillId="0" borderId="12" xfId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22" fillId="0" borderId="2" xfId="1" applyBorder="1" applyAlignment="1">
      <alignment horizontal="center" vertical="center"/>
    </xf>
    <xf numFmtId="0" fontId="3" fillId="0" borderId="13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12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horizontal="center" vertical="center" shrinkToFit="1"/>
    </xf>
    <xf numFmtId="0" fontId="22" fillId="0" borderId="15" xfId="1" applyBorder="1">
      <alignment vertical="center"/>
    </xf>
    <xf numFmtId="0" fontId="22" fillId="0" borderId="6" xfId="1" applyBorder="1" applyAlignment="1">
      <alignment horizontal="center" vertical="center"/>
    </xf>
    <xf numFmtId="0" fontId="22" fillId="0" borderId="1" xfId="1" applyBorder="1" applyAlignment="1">
      <alignment horizontal="center" vertical="center"/>
    </xf>
    <xf numFmtId="0" fontId="22" fillId="0" borderId="12" xfId="1" applyBorder="1" applyAlignment="1">
      <alignment vertical="center"/>
    </xf>
    <xf numFmtId="0" fontId="22" fillId="0" borderId="15" xfId="1" applyBorder="1" applyAlignment="1">
      <alignment vertical="center"/>
    </xf>
    <xf numFmtId="0" fontId="3" fillId="0" borderId="10" xfId="1" applyFont="1" applyFill="1" applyBorder="1" applyAlignment="1">
      <alignment horizontal="center" vertical="center" shrinkToFit="1"/>
    </xf>
    <xf numFmtId="0" fontId="22" fillId="0" borderId="15" xfId="1" applyFill="1" applyBorder="1" applyAlignment="1">
      <alignment vertical="center"/>
    </xf>
    <xf numFmtId="0" fontId="3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D4A5-7DFC-4EB6-BA67-12DC01A154D9}">
  <sheetPr>
    <pageSetUpPr fitToPage="1"/>
  </sheetPr>
  <dimension ref="A1:U37"/>
  <sheetViews>
    <sheetView tabSelected="1" zoomScaleNormal="100" zoomScaleSheetLayoutView="100" workbookViewId="0"/>
  </sheetViews>
  <sheetFormatPr defaultRowHeight="13.5"/>
  <cols>
    <col min="1" max="1" width="10.625" style="209" customWidth="1"/>
    <col min="2" max="2" width="7.25" style="209" customWidth="1"/>
    <col min="3" max="3" width="8.25" style="209" customWidth="1"/>
    <col min="4" max="4" width="7.625" style="209" customWidth="1"/>
    <col min="5" max="8" width="8.75" style="209" customWidth="1"/>
    <col min="9" max="10" width="10.625" style="209" customWidth="1"/>
    <col min="11" max="11" width="10.75" style="209" customWidth="1"/>
    <col min="12" max="12" width="9.75" style="209" customWidth="1"/>
    <col min="13" max="13" width="9" style="209" customWidth="1"/>
    <col min="14" max="14" width="5.875" style="209" customWidth="1"/>
    <col min="15" max="15" width="6.5" style="209" customWidth="1"/>
    <col min="16" max="16" width="7.875" style="209" customWidth="1"/>
    <col min="17" max="17" width="8.25" style="209" customWidth="1"/>
    <col min="18" max="18" width="5.625" style="209" customWidth="1"/>
    <col min="19" max="19" width="7.25" style="209" customWidth="1"/>
    <col min="20" max="20" width="9" style="209"/>
    <col min="21" max="21" width="10.125" style="209" customWidth="1"/>
    <col min="22" max="16384" width="9" style="209"/>
  </cols>
  <sheetData>
    <row r="1" spans="1:21" ht="13.5" customHeight="1"/>
    <row r="2" spans="1:21" ht="13.5" customHeight="1">
      <c r="A2" s="252" t="s">
        <v>201</v>
      </c>
    </row>
    <row r="3" spans="1:21" ht="13.5" customHeight="1">
      <c r="A3" s="253"/>
    </row>
    <row r="4" spans="1:21" s="210" customFormat="1" ht="13.5" customHeight="1">
      <c r="A4" s="251" t="s">
        <v>283</v>
      </c>
      <c r="G4" s="211"/>
      <c r="I4" s="212"/>
      <c r="J4" s="213"/>
      <c r="K4" s="214"/>
      <c r="L4" s="214"/>
      <c r="M4" s="214"/>
    </row>
    <row r="5" spans="1:21" s="210" customFormat="1" ht="10.5" customHeight="1">
      <c r="G5" s="211"/>
      <c r="H5" s="213"/>
      <c r="I5" s="213"/>
      <c r="J5" s="213"/>
      <c r="K5" s="214"/>
      <c r="L5" s="214"/>
      <c r="M5" s="214"/>
    </row>
    <row r="6" spans="1:21" s="215" customFormat="1" ht="10.5" customHeight="1">
      <c r="A6" s="271" t="s">
        <v>155</v>
      </c>
      <c r="B6" s="274" t="s">
        <v>505</v>
      </c>
      <c r="C6" s="274" t="s">
        <v>506</v>
      </c>
      <c r="D6" s="257" t="s">
        <v>258</v>
      </c>
      <c r="E6" s="262" t="s">
        <v>257</v>
      </c>
      <c r="F6" s="276"/>
      <c r="G6" s="276"/>
      <c r="H6" s="264" t="s">
        <v>148</v>
      </c>
      <c r="I6" s="259" t="s">
        <v>147</v>
      </c>
      <c r="J6" s="260"/>
      <c r="K6" s="262" t="s">
        <v>146</v>
      </c>
      <c r="L6" s="264" t="s">
        <v>223</v>
      </c>
      <c r="M6" s="266" t="s">
        <v>254</v>
      </c>
      <c r="N6" s="268" t="s">
        <v>507</v>
      </c>
      <c r="O6" s="269"/>
      <c r="P6" s="269"/>
      <c r="Q6" s="270"/>
      <c r="R6" s="268" t="s">
        <v>508</v>
      </c>
      <c r="S6" s="269"/>
      <c r="T6" s="270"/>
      <c r="U6" s="254" t="s">
        <v>155</v>
      </c>
    </row>
    <row r="7" spans="1:21" s="215" customFormat="1" ht="10.5" customHeight="1">
      <c r="A7" s="272"/>
      <c r="B7" s="275"/>
      <c r="C7" s="275"/>
      <c r="D7" s="275"/>
      <c r="E7" s="277"/>
      <c r="F7" s="277"/>
      <c r="G7" s="277"/>
      <c r="H7" s="278"/>
      <c r="I7" s="261"/>
      <c r="J7" s="261"/>
      <c r="K7" s="263"/>
      <c r="L7" s="265"/>
      <c r="M7" s="267"/>
      <c r="N7" s="216" t="s">
        <v>194</v>
      </c>
      <c r="O7" s="257" t="s">
        <v>141</v>
      </c>
      <c r="P7" s="257" t="s">
        <v>139</v>
      </c>
      <c r="Q7" s="257" t="s">
        <v>190</v>
      </c>
      <c r="R7" s="257" t="s">
        <v>141</v>
      </c>
      <c r="S7" s="257" t="s">
        <v>191</v>
      </c>
      <c r="T7" s="257" t="s">
        <v>190</v>
      </c>
      <c r="U7" s="255"/>
    </row>
    <row r="8" spans="1:21" s="215" customFormat="1" ht="10.5" customHeight="1">
      <c r="A8" s="273"/>
      <c r="B8" s="217" t="s">
        <v>189</v>
      </c>
      <c r="C8" s="218" t="s">
        <v>188</v>
      </c>
      <c r="D8" s="218" t="s">
        <v>249</v>
      </c>
      <c r="E8" s="219" t="s">
        <v>4</v>
      </c>
      <c r="F8" s="219" t="s">
        <v>5</v>
      </c>
      <c r="G8" s="219" t="s">
        <v>6</v>
      </c>
      <c r="H8" s="219" t="s">
        <v>7</v>
      </c>
      <c r="I8" s="220" t="s">
        <v>248</v>
      </c>
      <c r="J8" s="219" t="s">
        <v>5</v>
      </c>
      <c r="K8" s="222" t="s">
        <v>6</v>
      </c>
      <c r="L8" s="219" t="s">
        <v>7</v>
      </c>
      <c r="M8" s="225" t="s">
        <v>247</v>
      </c>
      <c r="N8" s="224" t="s">
        <v>187</v>
      </c>
      <c r="O8" s="258"/>
      <c r="P8" s="258"/>
      <c r="Q8" s="258"/>
      <c r="R8" s="258"/>
      <c r="S8" s="258"/>
      <c r="T8" s="258"/>
      <c r="U8" s="256"/>
    </row>
    <row r="9" spans="1:21" s="215" customFormat="1" ht="6" customHeight="1">
      <c r="A9" s="226"/>
      <c r="B9" s="227"/>
      <c r="C9" s="228"/>
      <c r="D9" s="228"/>
      <c r="E9" s="229"/>
      <c r="F9" s="229"/>
      <c r="G9" s="229"/>
      <c r="H9" s="229"/>
      <c r="I9" s="221"/>
      <c r="J9" s="229"/>
      <c r="K9" s="229"/>
      <c r="L9" s="229"/>
      <c r="M9" s="230"/>
      <c r="N9" s="228"/>
      <c r="O9" s="230"/>
      <c r="P9" s="230"/>
      <c r="Q9" s="230"/>
      <c r="R9" s="231"/>
      <c r="S9" s="230"/>
      <c r="T9" s="232"/>
      <c r="U9" s="233"/>
    </row>
    <row r="10" spans="1:21" s="215" customFormat="1" ht="10.5" customHeight="1">
      <c r="A10" s="228" t="s">
        <v>531</v>
      </c>
      <c r="B10" s="234">
        <v>242</v>
      </c>
      <c r="C10" s="235">
        <v>180</v>
      </c>
      <c r="D10" s="235">
        <v>58001.1</v>
      </c>
      <c r="E10" s="235">
        <v>396564</v>
      </c>
      <c r="F10" s="235">
        <v>213961</v>
      </c>
      <c r="G10" s="235">
        <v>159608</v>
      </c>
      <c r="H10" s="235">
        <v>22995</v>
      </c>
      <c r="I10" s="235">
        <v>70611665</v>
      </c>
      <c r="J10" s="235">
        <v>45396817</v>
      </c>
      <c r="K10" s="235">
        <v>21413290</v>
      </c>
      <c r="L10" s="235">
        <v>3801558</v>
      </c>
      <c r="M10" s="235">
        <v>238041</v>
      </c>
      <c r="N10" s="235">
        <v>239.8</v>
      </c>
      <c r="O10" s="235">
        <v>1640</v>
      </c>
      <c r="P10" s="235">
        <v>291956</v>
      </c>
      <c r="Q10" s="235">
        <v>984</v>
      </c>
      <c r="R10" s="235">
        <v>6.8</v>
      </c>
      <c r="S10" s="235">
        <v>1217.42</v>
      </c>
      <c r="T10" s="236">
        <v>4.1040000000000001</v>
      </c>
      <c r="U10" s="227" t="s">
        <v>531</v>
      </c>
    </row>
    <row r="11" spans="1:21" s="215" customFormat="1" ht="10.5" customHeight="1">
      <c r="A11" s="228" t="s">
        <v>532</v>
      </c>
      <c r="B11" s="234">
        <v>242</v>
      </c>
      <c r="C11" s="235">
        <v>180</v>
      </c>
      <c r="D11" s="235">
        <v>57964.851366120216</v>
      </c>
      <c r="E11" s="235">
        <v>399914.74863387976</v>
      </c>
      <c r="F11" s="235">
        <v>208276.77868852459</v>
      </c>
      <c r="G11" s="235">
        <v>167930</v>
      </c>
      <c r="H11" s="235">
        <v>23708</v>
      </c>
      <c r="I11" s="235">
        <v>70432824</v>
      </c>
      <c r="J11" s="235">
        <v>44048636</v>
      </c>
      <c r="K11" s="235">
        <v>22465500</v>
      </c>
      <c r="L11" s="235">
        <v>3918688</v>
      </c>
      <c r="M11" s="235">
        <v>240265</v>
      </c>
      <c r="N11" s="235">
        <v>239.7</v>
      </c>
      <c r="O11" s="235">
        <v>1654</v>
      </c>
      <c r="P11" s="235">
        <v>291216</v>
      </c>
      <c r="Q11" s="235">
        <v>993</v>
      </c>
      <c r="R11" s="235">
        <v>6.9</v>
      </c>
      <c r="S11" s="235">
        <v>1215.0999999999999</v>
      </c>
      <c r="T11" s="236">
        <v>4.1449999999999996</v>
      </c>
      <c r="U11" s="227" t="s">
        <v>532</v>
      </c>
    </row>
    <row r="12" spans="1:21" s="215" customFormat="1" ht="10.5" customHeight="1">
      <c r="A12" s="228" t="s">
        <v>533</v>
      </c>
      <c r="B12" s="234">
        <v>241</v>
      </c>
      <c r="C12" s="235">
        <v>180</v>
      </c>
      <c r="D12" s="235">
        <v>57609.8</v>
      </c>
      <c r="E12" s="235">
        <v>267250</v>
      </c>
      <c r="F12" s="235">
        <v>118980</v>
      </c>
      <c r="G12" s="235">
        <v>123607</v>
      </c>
      <c r="H12" s="235">
        <v>24663</v>
      </c>
      <c r="I12" s="235">
        <v>46416102</v>
      </c>
      <c r="J12" s="235">
        <v>25348202</v>
      </c>
      <c r="K12" s="235">
        <v>16992207</v>
      </c>
      <c r="L12" s="235">
        <v>4075693</v>
      </c>
      <c r="M12" s="235">
        <v>230280</v>
      </c>
      <c r="N12" s="235">
        <v>238.6</v>
      </c>
      <c r="O12" s="235">
        <v>1107</v>
      </c>
      <c r="P12" s="235">
        <v>192229</v>
      </c>
      <c r="Q12" s="235">
        <v>954</v>
      </c>
      <c r="R12" s="235">
        <v>4.5999999999999996</v>
      </c>
      <c r="S12" s="235">
        <v>805.7</v>
      </c>
      <c r="T12" s="236">
        <v>3.9969999999999999</v>
      </c>
      <c r="U12" s="227" t="s">
        <v>533</v>
      </c>
    </row>
    <row r="13" spans="1:21" s="215" customFormat="1" ht="10.5" customHeight="1">
      <c r="A13" s="228" t="s">
        <v>534</v>
      </c>
      <c r="B13" s="234">
        <v>240.60821917808218</v>
      </c>
      <c r="C13" s="235">
        <v>180</v>
      </c>
      <c r="D13" s="235">
        <v>56857.85479452055</v>
      </c>
      <c r="E13" s="235">
        <v>295024</v>
      </c>
      <c r="F13" s="235">
        <v>131952</v>
      </c>
      <c r="G13" s="235">
        <v>138731</v>
      </c>
      <c r="H13" s="235">
        <v>24341</v>
      </c>
      <c r="I13" s="235">
        <v>50966988.734246574</v>
      </c>
      <c r="J13" s="235">
        <v>28519651.928767122</v>
      </c>
      <c r="K13" s="235">
        <v>18423792.852054793</v>
      </c>
      <c r="L13" s="235">
        <v>4023543.9534246577</v>
      </c>
      <c r="M13" s="235">
        <v>224706.31780821917</v>
      </c>
      <c r="N13" s="235">
        <v>236.3088633827515</v>
      </c>
      <c r="O13" s="235">
        <v>1226.1592767188176</v>
      </c>
      <c r="P13" s="235">
        <v>211825.63467012823</v>
      </c>
      <c r="Q13" s="235">
        <v>933.90956707886414</v>
      </c>
      <c r="R13" s="235">
        <v>5.1887993499964367</v>
      </c>
      <c r="S13" s="235">
        <v>896.39310027500926</v>
      </c>
      <c r="T13" s="236">
        <v>3.9520716815695685</v>
      </c>
      <c r="U13" s="227" t="s">
        <v>534</v>
      </c>
    </row>
    <row r="14" spans="1:21" s="241" customFormat="1" ht="10.5" customHeight="1">
      <c r="A14" s="237" t="s">
        <v>535</v>
      </c>
      <c r="B14" s="238">
        <v>242.09863013698629</v>
      </c>
      <c r="C14" s="239">
        <v>180</v>
      </c>
      <c r="D14" s="239">
        <v>56753.926027397261</v>
      </c>
      <c r="E14" s="239">
        <v>348181</v>
      </c>
      <c r="F14" s="239">
        <v>170605</v>
      </c>
      <c r="G14" s="239">
        <v>154156</v>
      </c>
      <c r="H14" s="239">
        <v>23420</v>
      </c>
      <c r="I14" s="239">
        <v>61221648</v>
      </c>
      <c r="J14" s="239">
        <v>36986416</v>
      </c>
      <c r="K14" s="239">
        <v>20365959</v>
      </c>
      <c r="L14" s="239">
        <v>3869274</v>
      </c>
      <c r="M14" s="239">
        <v>224102.66849315068</v>
      </c>
      <c r="N14" s="239">
        <v>234.42481271077114</v>
      </c>
      <c r="O14" s="239">
        <v>1438.1783151891</v>
      </c>
      <c r="P14" s="239">
        <v>252878.95253830659</v>
      </c>
      <c r="Q14" s="239">
        <v>925.66681755426293</v>
      </c>
      <c r="R14" s="239">
        <v>6.134923596861297</v>
      </c>
      <c r="S14" s="239">
        <v>1078.7209323711984</v>
      </c>
      <c r="T14" s="240">
        <v>3.9486725268128211</v>
      </c>
      <c r="U14" s="250" t="s">
        <v>535</v>
      </c>
    </row>
    <row r="15" spans="1:21" s="215" customFormat="1" ht="6" customHeight="1">
      <c r="A15" s="242"/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6"/>
      <c r="U15" s="243"/>
    </row>
    <row r="16" spans="1:21" s="215" customFormat="1" ht="10.5" customHeight="1">
      <c r="A16" s="228" t="s">
        <v>536</v>
      </c>
      <c r="B16" s="234">
        <v>242.46666666666667</v>
      </c>
      <c r="C16" s="235">
        <v>180</v>
      </c>
      <c r="D16" s="235">
        <v>57363.013333333329</v>
      </c>
      <c r="E16" s="235">
        <v>329269</v>
      </c>
      <c r="F16" s="235">
        <v>165013</v>
      </c>
      <c r="G16" s="235">
        <v>140488</v>
      </c>
      <c r="H16" s="235">
        <v>23768</v>
      </c>
      <c r="I16" s="235">
        <v>59017868</v>
      </c>
      <c r="J16" s="244">
        <v>36138678</v>
      </c>
      <c r="K16" s="235">
        <v>18953302</v>
      </c>
      <c r="L16" s="235">
        <v>3925888</v>
      </c>
      <c r="M16" s="235">
        <v>187045.33333333334</v>
      </c>
      <c r="N16" s="235">
        <v>236.58102832004397</v>
      </c>
      <c r="O16" s="235">
        <v>1357.9969755292823</v>
      </c>
      <c r="P16" s="235">
        <v>243406.10943084961</v>
      </c>
      <c r="Q16" s="235">
        <v>771.42700027495187</v>
      </c>
      <c r="R16" s="235">
        <v>5.7400924544642704</v>
      </c>
      <c r="S16" s="235">
        <v>1028.8488098951566</v>
      </c>
      <c r="T16" s="236">
        <v>3.2607306078295286</v>
      </c>
      <c r="U16" s="227" t="s">
        <v>537</v>
      </c>
    </row>
    <row r="17" spans="1:21" s="215" customFormat="1" ht="10.5" customHeight="1">
      <c r="A17" s="228" t="s">
        <v>538</v>
      </c>
      <c r="B17" s="234">
        <v>241.16129032258064</v>
      </c>
      <c r="C17" s="235">
        <v>180</v>
      </c>
      <c r="D17" s="235">
        <v>57117.354838709674</v>
      </c>
      <c r="E17" s="235">
        <v>351338</v>
      </c>
      <c r="F17" s="235">
        <v>159411</v>
      </c>
      <c r="G17" s="235">
        <v>168926</v>
      </c>
      <c r="H17" s="235">
        <v>23001</v>
      </c>
      <c r="I17" s="235">
        <v>60161052</v>
      </c>
      <c r="J17" s="244">
        <v>34459317</v>
      </c>
      <c r="K17" s="235">
        <v>21902489</v>
      </c>
      <c r="L17" s="235">
        <v>3799247</v>
      </c>
      <c r="M17" s="235">
        <v>194223.87096774194</v>
      </c>
      <c r="N17" s="235">
        <v>236.84296415195291</v>
      </c>
      <c r="O17" s="235">
        <v>1456.859015516319</v>
      </c>
      <c r="P17" s="235">
        <v>249463.96629213484</v>
      </c>
      <c r="Q17" s="235">
        <v>805.36918138041733</v>
      </c>
      <c r="R17" s="235">
        <v>6.1511602032713633</v>
      </c>
      <c r="S17" s="235">
        <v>1053.2884824566061</v>
      </c>
      <c r="T17" s="236">
        <v>3.4004353233128399</v>
      </c>
      <c r="U17" s="227" t="s">
        <v>539</v>
      </c>
    </row>
    <row r="18" spans="1:21" s="215" customFormat="1" ht="10.5" customHeight="1">
      <c r="A18" s="228" t="s">
        <v>540</v>
      </c>
      <c r="B18" s="234">
        <v>241.6</v>
      </c>
      <c r="C18" s="235">
        <v>180</v>
      </c>
      <c r="D18" s="235">
        <v>57590.640000000007</v>
      </c>
      <c r="E18" s="235">
        <v>355887</v>
      </c>
      <c r="F18" s="235">
        <v>158857</v>
      </c>
      <c r="G18" s="235">
        <v>173262</v>
      </c>
      <c r="H18" s="235">
        <v>23768</v>
      </c>
      <c r="I18" s="235">
        <v>61012014</v>
      </c>
      <c r="J18" s="244">
        <v>34510053</v>
      </c>
      <c r="K18" s="235">
        <v>22576072</v>
      </c>
      <c r="L18" s="235">
        <v>3925888</v>
      </c>
      <c r="M18" s="235">
        <v>223714.36666666667</v>
      </c>
      <c r="N18" s="235">
        <v>238.3718543046358</v>
      </c>
      <c r="O18" s="235">
        <v>1473.0422185430464</v>
      </c>
      <c r="P18" s="235">
        <v>252533.17052980134</v>
      </c>
      <c r="Q18" s="235">
        <v>925.9700607064018</v>
      </c>
      <c r="R18" s="235">
        <v>6.1795979346643826</v>
      </c>
      <c r="S18" s="235">
        <v>1059.4085080492246</v>
      </c>
      <c r="T18" s="236">
        <v>3.8845612180497846</v>
      </c>
      <c r="U18" s="227" t="s">
        <v>541</v>
      </c>
    </row>
    <row r="19" spans="1:21" s="215" customFormat="1" ht="10.5" customHeight="1">
      <c r="A19" s="228" t="s">
        <v>542</v>
      </c>
      <c r="B19" s="234">
        <v>241.03225806451613</v>
      </c>
      <c r="C19" s="235">
        <v>180</v>
      </c>
      <c r="D19" s="235">
        <v>57224.799999999996</v>
      </c>
      <c r="E19" s="235">
        <v>353097</v>
      </c>
      <c r="F19" s="235">
        <v>162768</v>
      </c>
      <c r="G19" s="235">
        <v>167328</v>
      </c>
      <c r="H19" s="235">
        <v>23001</v>
      </c>
      <c r="I19" s="235">
        <v>60957863</v>
      </c>
      <c r="J19" s="244">
        <v>35314912</v>
      </c>
      <c r="K19" s="235">
        <v>21843705</v>
      </c>
      <c r="L19" s="235">
        <v>3799247</v>
      </c>
      <c r="M19" s="235">
        <v>303844.87096774194</v>
      </c>
      <c r="N19" s="235">
        <v>237.41552462526764</v>
      </c>
      <c r="O19" s="235">
        <v>1464.9366970021413</v>
      </c>
      <c r="P19" s="235">
        <v>252903.33953426123</v>
      </c>
      <c r="Q19" s="235">
        <v>1260.5983672376874</v>
      </c>
      <c r="R19" s="235">
        <v>6.1703492192196396</v>
      </c>
      <c r="S19" s="235">
        <v>1065.2350554305128</v>
      </c>
      <c r="T19" s="236">
        <v>5.3096711734727249</v>
      </c>
      <c r="U19" s="227" t="s">
        <v>543</v>
      </c>
    </row>
    <row r="20" spans="1:21" s="215" customFormat="1" ht="10.5" customHeight="1">
      <c r="A20" s="228" t="s">
        <v>544</v>
      </c>
      <c r="B20" s="234">
        <v>241.61290322580646</v>
      </c>
      <c r="C20" s="235">
        <v>180</v>
      </c>
      <c r="D20" s="235">
        <v>57221.483870967742</v>
      </c>
      <c r="E20" s="235">
        <v>312467</v>
      </c>
      <c r="F20" s="235">
        <v>142993</v>
      </c>
      <c r="G20" s="235">
        <v>146473</v>
      </c>
      <c r="H20" s="235">
        <v>23001</v>
      </c>
      <c r="I20" s="235">
        <v>54301456</v>
      </c>
      <c r="J20" s="244">
        <v>31070595</v>
      </c>
      <c r="K20" s="235">
        <v>19431614</v>
      </c>
      <c r="L20" s="235">
        <v>3799247</v>
      </c>
      <c r="M20" s="235">
        <v>312697.12903225806</v>
      </c>
      <c r="N20" s="235">
        <v>236.83124165554071</v>
      </c>
      <c r="O20" s="235">
        <v>1293.2546061415219</v>
      </c>
      <c r="P20" s="235">
        <v>224745.67903871828</v>
      </c>
      <c r="Q20" s="235">
        <v>1294.2070761014686</v>
      </c>
      <c r="R20" s="235">
        <v>5.460658809628236</v>
      </c>
      <c r="S20" s="235">
        <v>948.96972826583294</v>
      </c>
      <c r="T20" s="236">
        <v>5.4646805339298457</v>
      </c>
      <c r="U20" s="227" t="s">
        <v>545</v>
      </c>
    </row>
    <row r="21" spans="1:21" s="215" customFormat="1" ht="10.5" customHeight="1">
      <c r="A21" s="228" t="s">
        <v>546</v>
      </c>
      <c r="B21" s="234">
        <v>241.2</v>
      </c>
      <c r="C21" s="235">
        <v>180</v>
      </c>
      <c r="D21" s="235">
        <v>57134.426666666666</v>
      </c>
      <c r="E21" s="235">
        <v>321893</v>
      </c>
      <c r="F21" s="235">
        <v>155110</v>
      </c>
      <c r="G21" s="235">
        <v>143015</v>
      </c>
      <c r="H21" s="235">
        <v>23768</v>
      </c>
      <c r="I21" s="235">
        <v>56375402</v>
      </c>
      <c r="J21" s="244">
        <v>33500937</v>
      </c>
      <c r="K21" s="235">
        <v>18948577</v>
      </c>
      <c r="L21" s="235">
        <v>3925888</v>
      </c>
      <c r="M21" s="235">
        <v>289208.43333333335</v>
      </c>
      <c r="N21" s="235">
        <v>236.87573244886678</v>
      </c>
      <c r="O21" s="235">
        <v>1334.5480928689885</v>
      </c>
      <c r="P21" s="235">
        <v>233728.86401326701</v>
      </c>
      <c r="Q21" s="235">
        <v>1199.0399391929243</v>
      </c>
      <c r="R21" s="235">
        <v>5.6339586967063875</v>
      </c>
      <c r="S21" s="235">
        <v>986.71510836898801</v>
      </c>
      <c r="T21" s="236">
        <v>5.0618943814844153</v>
      </c>
      <c r="U21" s="227" t="s">
        <v>547</v>
      </c>
    </row>
    <row r="22" spans="1:21" s="215" customFormat="1" ht="10.5" customHeight="1">
      <c r="A22" s="228" t="s">
        <v>548</v>
      </c>
      <c r="B22" s="234">
        <v>240.7741935483871</v>
      </c>
      <c r="C22" s="235">
        <v>180</v>
      </c>
      <c r="D22" s="235">
        <v>57049.212903225802</v>
      </c>
      <c r="E22" s="235">
        <v>359280</v>
      </c>
      <c r="F22" s="235">
        <v>170732</v>
      </c>
      <c r="G22" s="235">
        <v>165547</v>
      </c>
      <c r="H22" s="235">
        <v>23001</v>
      </c>
      <c r="I22" s="235">
        <v>62319012</v>
      </c>
      <c r="J22" s="244">
        <v>37044906</v>
      </c>
      <c r="K22" s="235">
        <v>21474859</v>
      </c>
      <c r="L22" s="235">
        <v>3799247</v>
      </c>
      <c r="M22" s="235">
        <v>224815.96774193548</v>
      </c>
      <c r="N22" s="235">
        <v>236.94072883172558</v>
      </c>
      <c r="O22" s="235">
        <v>1492.1864951768489</v>
      </c>
      <c r="P22" s="235">
        <v>258827.62218649517</v>
      </c>
      <c r="Q22" s="235">
        <v>933.72119506966771</v>
      </c>
      <c r="R22" s="235">
        <v>6.2977205419022493</v>
      </c>
      <c r="S22" s="235">
        <v>1092.3728624567268</v>
      </c>
      <c r="T22" s="236">
        <v>3.9407374142619145</v>
      </c>
      <c r="U22" s="227" t="s">
        <v>549</v>
      </c>
    </row>
    <row r="23" spans="1:21" s="215" customFormat="1" ht="10.5" customHeight="1">
      <c r="A23" s="228" t="s">
        <v>550</v>
      </c>
      <c r="B23" s="234">
        <v>242.6</v>
      </c>
      <c r="C23" s="235">
        <v>180</v>
      </c>
      <c r="D23" s="235">
        <v>57520.36</v>
      </c>
      <c r="E23" s="235">
        <v>389935</v>
      </c>
      <c r="F23" s="235">
        <v>198809</v>
      </c>
      <c r="G23" s="235">
        <v>167480</v>
      </c>
      <c r="H23" s="235">
        <v>23646</v>
      </c>
      <c r="I23" s="235">
        <v>68524581</v>
      </c>
      <c r="J23" s="244">
        <v>42762728</v>
      </c>
      <c r="K23" s="235">
        <v>21854901</v>
      </c>
      <c r="L23" s="235">
        <v>3906952</v>
      </c>
      <c r="M23" s="235">
        <v>191756.2</v>
      </c>
      <c r="N23" s="235">
        <v>237.09958779884585</v>
      </c>
      <c r="O23" s="235">
        <v>1607.3165704863975</v>
      </c>
      <c r="P23" s="235">
        <v>282459.11376751855</v>
      </c>
      <c r="Q23" s="235">
        <v>790.42126957955486</v>
      </c>
      <c r="R23" s="235">
        <v>6.7790778778157854</v>
      </c>
      <c r="S23" s="235">
        <v>1191.3100161403718</v>
      </c>
      <c r="T23" s="236">
        <v>3.3337100115506928</v>
      </c>
      <c r="U23" s="227" t="s">
        <v>551</v>
      </c>
    </row>
    <row r="24" spans="1:21" s="215" customFormat="1" ht="10.5" customHeight="1">
      <c r="A24" s="228" t="s">
        <v>552</v>
      </c>
      <c r="B24" s="234">
        <v>242.7741935483871</v>
      </c>
      <c r="C24" s="235">
        <v>180</v>
      </c>
      <c r="D24" s="235">
        <v>56386.851612903221</v>
      </c>
      <c r="E24" s="235">
        <v>363669</v>
      </c>
      <c r="F24" s="235">
        <v>179563</v>
      </c>
      <c r="G24" s="235">
        <v>161222</v>
      </c>
      <c r="H24" s="235">
        <v>22884</v>
      </c>
      <c r="I24" s="235">
        <v>63725539</v>
      </c>
      <c r="J24" s="244">
        <v>38843867</v>
      </c>
      <c r="K24" s="235">
        <v>21100751</v>
      </c>
      <c r="L24" s="235">
        <v>3780921</v>
      </c>
      <c r="M24" s="235">
        <v>191214.87096774194</v>
      </c>
      <c r="N24" s="235">
        <v>232.2604836566569</v>
      </c>
      <c r="O24" s="235">
        <v>1497.9722296040393</v>
      </c>
      <c r="P24" s="235">
        <v>262488.93289928249</v>
      </c>
      <c r="Q24" s="235">
        <v>787.62436885463728</v>
      </c>
      <c r="R24" s="235">
        <v>6.4495354785295413</v>
      </c>
      <c r="S24" s="235">
        <v>1130.1489119746745</v>
      </c>
      <c r="T24" s="236">
        <v>3.3911251559217308</v>
      </c>
      <c r="U24" s="227" t="s">
        <v>553</v>
      </c>
    </row>
    <row r="25" spans="1:21" s="215" customFormat="1" ht="10.5" customHeight="1">
      <c r="A25" s="228" t="s">
        <v>554</v>
      </c>
      <c r="B25" s="234">
        <v>242.90322580645162</v>
      </c>
      <c r="C25" s="235">
        <v>180</v>
      </c>
      <c r="D25" s="235">
        <v>55036.264516129027</v>
      </c>
      <c r="E25" s="235">
        <v>332448</v>
      </c>
      <c r="F25" s="235">
        <v>166587</v>
      </c>
      <c r="G25" s="235">
        <v>142917</v>
      </c>
      <c r="H25" s="235">
        <v>22944</v>
      </c>
      <c r="I25" s="235">
        <v>59083696</v>
      </c>
      <c r="J25" s="244">
        <v>36299776</v>
      </c>
      <c r="K25" s="235">
        <v>18992256</v>
      </c>
      <c r="L25" s="235">
        <v>3791663</v>
      </c>
      <c r="M25" s="235">
        <v>192016</v>
      </c>
      <c r="N25" s="235">
        <v>226.57691899070383</v>
      </c>
      <c r="O25" s="235">
        <v>1368.6438247011952</v>
      </c>
      <c r="P25" s="235">
        <v>243239.65152722443</v>
      </c>
      <c r="Q25" s="235">
        <v>790.50411686586983</v>
      </c>
      <c r="R25" s="235">
        <v>6.0405262407039304</v>
      </c>
      <c r="S25" s="235">
        <v>1073.5411736144415</v>
      </c>
      <c r="T25" s="236">
        <v>3.4888995771820133</v>
      </c>
      <c r="U25" s="227" t="s">
        <v>555</v>
      </c>
    </row>
    <row r="26" spans="1:21" s="215" customFormat="1" ht="10.5" customHeight="1">
      <c r="A26" s="228" t="s">
        <v>556</v>
      </c>
      <c r="B26" s="234">
        <v>244</v>
      </c>
      <c r="C26" s="235">
        <v>180</v>
      </c>
      <c r="D26" s="235">
        <v>55472.571428571428</v>
      </c>
      <c r="E26" s="235">
        <v>346013</v>
      </c>
      <c r="F26" s="235">
        <v>176133</v>
      </c>
      <c r="G26" s="235">
        <v>144478</v>
      </c>
      <c r="H26" s="235">
        <v>25402</v>
      </c>
      <c r="I26" s="235">
        <v>62220055</v>
      </c>
      <c r="J26" s="244">
        <v>38294257</v>
      </c>
      <c r="K26" s="235">
        <v>19727885</v>
      </c>
      <c r="L26" s="235">
        <v>4197913</v>
      </c>
      <c r="M26" s="235">
        <v>192918.21428571429</v>
      </c>
      <c r="N26" s="235">
        <v>227.34660421545667</v>
      </c>
      <c r="O26" s="235">
        <v>1418.0860655737704</v>
      </c>
      <c r="P26" s="235">
        <v>255000.22540983607</v>
      </c>
      <c r="Q26" s="235">
        <v>790.64841920374704</v>
      </c>
      <c r="R26" s="235">
        <v>6.2375511192146442</v>
      </c>
      <c r="S26" s="235">
        <v>1121.6363943055512</v>
      </c>
      <c r="T26" s="236">
        <v>3.4777225810439139</v>
      </c>
      <c r="U26" s="227" t="s">
        <v>557</v>
      </c>
    </row>
    <row r="27" spans="1:21" s="215" customFormat="1" ht="10.5" customHeight="1">
      <c r="A27" s="228" t="s">
        <v>558</v>
      </c>
      <c r="B27" s="234">
        <v>243.2258064516129</v>
      </c>
      <c r="C27" s="235">
        <v>180</v>
      </c>
      <c r="D27" s="235">
        <v>55889.76774193548</v>
      </c>
      <c r="E27" s="235">
        <v>362808</v>
      </c>
      <c r="F27" s="235">
        <v>211667</v>
      </c>
      <c r="G27" s="235">
        <v>128048</v>
      </c>
      <c r="H27" s="235">
        <v>23093</v>
      </c>
      <c r="I27" s="235">
        <v>67059252</v>
      </c>
      <c r="J27" s="244">
        <v>45690194</v>
      </c>
      <c r="K27" s="235">
        <v>17551377</v>
      </c>
      <c r="L27" s="235">
        <v>3817681</v>
      </c>
      <c r="M27" s="235">
        <v>182607.74193548388</v>
      </c>
      <c r="N27" s="235">
        <v>229.7855172413793</v>
      </c>
      <c r="O27" s="235">
        <v>1491.650928381963</v>
      </c>
      <c r="P27" s="235">
        <v>275707.8</v>
      </c>
      <c r="Q27" s="235">
        <v>750.77453580901863</v>
      </c>
      <c r="R27" s="235">
        <v>6.4914923546511032</v>
      </c>
      <c r="S27" s="235">
        <v>1199.8484643850788</v>
      </c>
      <c r="T27" s="236">
        <v>3.2672839647259573</v>
      </c>
      <c r="U27" s="227" t="s">
        <v>559</v>
      </c>
    </row>
    <row r="28" spans="1:21" s="215" customFormat="1" ht="6" customHeight="1">
      <c r="A28" s="245"/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8"/>
      <c r="U28" s="245"/>
    </row>
    <row r="29" spans="1:21" s="215" customFormat="1" ht="10.5">
      <c r="A29" s="215" t="s">
        <v>530</v>
      </c>
    </row>
    <row r="30" spans="1:21" s="215" customFormat="1" ht="10.5">
      <c r="A30" s="215" t="s">
        <v>230</v>
      </c>
    </row>
    <row r="31" spans="1:21" ht="10.5" customHeight="1">
      <c r="T31" s="249"/>
    </row>
    <row r="32" spans="1:21" ht="10.5" customHeight="1">
      <c r="T32" s="249"/>
    </row>
    <row r="33" spans="20:20" ht="10.5" customHeight="1">
      <c r="T33" s="249"/>
    </row>
    <row r="34" spans="20:20" ht="10.5" customHeight="1">
      <c r="T34" s="249"/>
    </row>
    <row r="35" spans="20:20" ht="10.5" customHeight="1">
      <c r="T35" s="249"/>
    </row>
    <row r="36" spans="20:20" ht="10.5" customHeight="1">
      <c r="T36" s="249"/>
    </row>
    <row r="37" spans="20:20" ht="10.5" customHeight="1">
      <c r="T37" s="249"/>
    </row>
  </sheetData>
  <sheetProtection sheet="1" formatCells="0" formatRows="0" insertColumns="0" insertRows="0" insertHyperlinks="0" deleteColumns="0" deleteRows="0" sort="0" autoFilter="0" pivotTables="0"/>
  <mergeCells count="19">
    <mergeCell ref="H6:H7"/>
    <mergeCell ref="A6:A8"/>
    <mergeCell ref="B6:B7"/>
    <mergeCell ref="C6:C7"/>
    <mergeCell ref="D6:D7"/>
    <mergeCell ref="E6:G7"/>
    <mergeCell ref="I6:J7"/>
    <mergeCell ref="K6:K7"/>
    <mergeCell ref="L6:L7"/>
    <mergeCell ref="M6:M7"/>
    <mergeCell ref="N6:Q6"/>
    <mergeCell ref="U6:U8"/>
    <mergeCell ref="O7:O8"/>
    <mergeCell ref="P7:P8"/>
    <mergeCell ref="Q7:Q8"/>
    <mergeCell ref="R7:R8"/>
    <mergeCell ref="S7:S8"/>
    <mergeCell ref="T7:T8"/>
    <mergeCell ref="R6:T6"/>
  </mergeCells>
  <phoneticPr fontId="10"/>
  <pageMargins left="0.7" right="0.7" top="0.75" bottom="0.75" header="0.3" footer="0.3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3" max="13" width="9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</cols>
  <sheetData>
    <row r="1" spans="1:20" s="1" customFormat="1" ht="13.5" customHeight="1"/>
    <row r="2" spans="1:20" s="1" customFormat="1" ht="13.5" customHeight="1">
      <c r="A2" s="6" t="s">
        <v>201</v>
      </c>
      <c r="E2" s="60"/>
      <c r="F2" s="60"/>
      <c r="H2" s="75"/>
      <c r="I2" s="6"/>
      <c r="J2" s="6"/>
    </row>
    <row r="3" spans="1:20" s="1" customFormat="1" ht="10.5" customHeight="1">
      <c r="G3" s="76"/>
      <c r="H3" s="76"/>
    </row>
    <row r="4" spans="1:20" s="1" customFormat="1" ht="13.5" customHeight="1">
      <c r="A4" s="28" t="s">
        <v>283</v>
      </c>
      <c r="G4" s="59"/>
      <c r="I4" s="28"/>
      <c r="K4" s="6"/>
      <c r="L4" s="6"/>
      <c r="M4" s="6"/>
    </row>
    <row r="5" spans="1:20" s="1" customFormat="1" ht="10.5" customHeight="1">
      <c r="G5" s="59"/>
      <c r="H5" s="70"/>
      <c r="I5" s="70"/>
      <c r="J5" s="70"/>
      <c r="K5" s="6"/>
      <c r="L5" s="6"/>
      <c r="M5" s="6"/>
    </row>
    <row r="6" spans="1:20" s="3" customFormat="1" ht="10.5" customHeight="1">
      <c r="A6" s="317" t="s">
        <v>155</v>
      </c>
      <c r="B6" s="320" t="s">
        <v>332</v>
      </c>
      <c r="C6" s="322" t="s">
        <v>333</v>
      </c>
      <c r="D6" s="324" t="s">
        <v>258</v>
      </c>
      <c r="E6" s="311" t="s">
        <v>334</v>
      </c>
      <c r="F6" s="325"/>
      <c r="G6" s="325"/>
      <c r="H6" s="313" t="s">
        <v>148</v>
      </c>
      <c r="I6" s="308" t="s">
        <v>147</v>
      </c>
      <c r="J6" s="309"/>
      <c r="K6" s="311" t="s">
        <v>335</v>
      </c>
      <c r="L6" s="313" t="s">
        <v>336</v>
      </c>
      <c r="M6" s="315" t="s">
        <v>337</v>
      </c>
      <c r="N6" s="332" t="s">
        <v>2</v>
      </c>
      <c r="O6" s="333"/>
      <c r="P6" s="333"/>
      <c r="Q6" s="334"/>
      <c r="R6" s="332" t="s">
        <v>0</v>
      </c>
      <c r="S6" s="333"/>
      <c r="T6" s="333"/>
    </row>
    <row r="7" spans="1:20" s="3" customFormat="1" ht="10.5" customHeight="1">
      <c r="A7" s="318"/>
      <c r="B7" s="321"/>
      <c r="C7" s="323"/>
      <c r="D7" s="321"/>
      <c r="E7" s="326"/>
      <c r="F7" s="326"/>
      <c r="G7" s="326"/>
      <c r="H7" s="327"/>
      <c r="I7" s="310"/>
      <c r="J7" s="310"/>
      <c r="K7" s="312"/>
      <c r="L7" s="314"/>
      <c r="M7" s="316"/>
      <c r="N7" s="68" t="s">
        <v>194</v>
      </c>
      <c r="O7" s="324" t="s">
        <v>338</v>
      </c>
      <c r="P7" s="324" t="s">
        <v>339</v>
      </c>
      <c r="Q7" s="324" t="s">
        <v>340</v>
      </c>
      <c r="R7" s="324" t="s">
        <v>338</v>
      </c>
      <c r="S7" s="324" t="s">
        <v>341</v>
      </c>
      <c r="T7" s="337" t="s">
        <v>340</v>
      </c>
    </row>
    <row r="8" spans="1:20" s="3" customFormat="1" ht="10.5" customHeight="1">
      <c r="A8" s="31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342</v>
      </c>
      <c r="N8" s="34" t="s">
        <v>343</v>
      </c>
      <c r="O8" s="331"/>
      <c r="P8" s="331"/>
      <c r="Q8" s="331"/>
      <c r="R8" s="331"/>
      <c r="S8" s="331"/>
      <c r="T8" s="338"/>
    </row>
    <row r="9" spans="1:20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48"/>
    </row>
    <row r="10" spans="1:20" s="3" customFormat="1" ht="10.5" customHeight="1">
      <c r="A10" s="4" t="s">
        <v>344</v>
      </c>
      <c r="B10" s="12">
        <v>245</v>
      </c>
      <c r="C10" s="15">
        <v>180</v>
      </c>
      <c r="D10" s="15">
        <v>56042</v>
      </c>
      <c r="E10" s="15">
        <v>326507</v>
      </c>
      <c r="F10" s="15">
        <v>175869</v>
      </c>
      <c r="G10" s="15">
        <v>127489</v>
      </c>
      <c r="H10" s="15">
        <v>23149</v>
      </c>
      <c r="I10" s="15">
        <v>59180062</v>
      </c>
      <c r="J10" s="15">
        <v>38274773</v>
      </c>
      <c r="K10" s="15">
        <v>17061510</v>
      </c>
      <c r="L10" s="15">
        <v>3843779</v>
      </c>
      <c r="M10" s="15">
        <v>257075</v>
      </c>
      <c r="N10" s="15">
        <v>229</v>
      </c>
      <c r="O10" s="15">
        <v>1331</v>
      </c>
      <c r="P10" s="15">
        <v>241327</v>
      </c>
      <c r="Q10" s="15">
        <v>1048</v>
      </c>
      <c r="R10" s="15">
        <v>6</v>
      </c>
      <c r="S10" s="15">
        <v>1056</v>
      </c>
      <c r="T10" s="44">
        <v>4.5999999999999996</v>
      </c>
    </row>
    <row r="11" spans="1:20" s="3" customFormat="1" ht="10.5" customHeight="1">
      <c r="A11" s="5" t="s">
        <v>299</v>
      </c>
      <c r="B11" s="12">
        <v>248</v>
      </c>
      <c r="C11" s="15">
        <v>180</v>
      </c>
      <c r="D11" s="15">
        <v>56873</v>
      </c>
      <c r="E11" s="15">
        <v>330191</v>
      </c>
      <c r="F11" s="15">
        <v>179042</v>
      </c>
      <c r="G11" s="15">
        <v>127962</v>
      </c>
      <c r="H11" s="15">
        <v>23187</v>
      </c>
      <c r="I11" s="15">
        <v>59891448</v>
      </c>
      <c r="J11" s="15">
        <v>38901880</v>
      </c>
      <c r="K11" s="15">
        <v>17139243</v>
      </c>
      <c r="L11" s="15">
        <v>3850325</v>
      </c>
      <c r="M11" s="15">
        <v>263393</v>
      </c>
      <c r="N11" s="15">
        <v>229</v>
      </c>
      <c r="O11" s="15">
        <v>1331</v>
      </c>
      <c r="P11" s="15">
        <v>241402</v>
      </c>
      <c r="Q11" s="15">
        <v>1062</v>
      </c>
      <c r="R11" s="15">
        <v>6</v>
      </c>
      <c r="S11" s="15">
        <v>1053</v>
      </c>
      <c r="T11" s="44">
        <v>4.6310000000000002</v>
      </c>
    </row>
    <row r="12" spans="1:20" s="3" customFormat="1" ht="10.5" customHeight="1">
      <c r="A12" s="5" t="s">
        <v>317</v>
      </c>
      <c r="B12" s="12">
        <v>247</v>
      </c>
      <c r="C12" s="15">
        <v>180</v>
      </c>
      <c r="D12" s="15">
        <v>56904.5</v>
      </c>
      <c r="E12" s="15">
        <v>334180</v>
      </c>
      <c r="F12" s="15">
        <v>182052</v>
      </c>
      <c r="G12" s="15">
        <v>128954</v>
      </c>
      <c r="H12" s="15">
        <v>23174</v>
      </c>
      <c r="I12" s="15">
        <v>60631872</v>
      </c>
      <c r="J12" s="15">
        <v>39500292</v>
      </c>
      <c r="K12" s="15">
        <v>17294046</v>
      </c>
      <c r="L12" s="15">
        <v>3837534</v>
      </c>
      <c r="M12" s="15">
        <v>252221</v>
      </c>
      <c r="N12" s="15">
        <v>230.5</v>
      </c>
      <c r="O12" s="15">
        <v>1354</v>
      </c>
      <c r="P12" s="15">
        <v>245614</v>
      </c>
      <c r="Q12" s="15">
        <v>1022</v>
      </c>
      <c r="R12" s="15">
        <v>5.9</v>
      </c>
      <c r="S12" s="15">
        <v>1065.5</v>
      </c>
      <c r="T12" s="44">
        <v>4.4320000000000004</v>
      </c>
    </row>
    <row r="13" spans="1:20" s="3" customFormat="1" ht="10.5" customHeight="1">
      <c r="A13" s="7" t="s">
        <v>345</v>
      </c>
      <c r="B13" s="12">
        <v>245</v>
      </c>
      <c r="C13" s="38">
        <v>180</v>
      </c>
      <c r="D13" s="15">
        <v>56870.978630136997</v>
      </c>
      <c r="E13" s="15">
        <v>339311.03561643837</v>
      </c>
      <c r="F13" s="15">
        <v>186614</v>
      </c>
      <c r="G13" s="15">
        <v>129637.77534246576</v>
      </c>
      <c r="H13" s="15">
        <v>23058.51506849315</v>
      </c>
      <c r="I13" s="15">
        <v>61679017.356164381</v>
      </c>
      <c r="J13" s="38">
        <v>40428895.389041096</v>
      </c>
      <c r="K13" s="38">
        <v>17429321.213698629</v>
      </c>
      <c r="L13" s="38">
        <v>3820800.7534246575</v>
      </c>
      <c r="M13" s="38">
        <v>247121</v>
      </c>
      <c r="N13" s="15">
        <v>232.12644338831427</v>
      </c>
      <c r="O13" s="15">
        <v>1384.943002516075</v>
      </c>
      <c r="P13" s="15">
        <v>251751.09124965055</v>
      </c>
      <c r="Q13" s="38">
        <v>1007</v>
      </c>
      <c r="R13" s="15">
        <v>5.9663301703169758</v>
      </c>
      <c r="S13" s="15">
        <v>1084.542922274939</v>
      </c>
      <c r="T13" s="86">
        <v>4.3449999999999998</v>
      </c>
    </row>
    <row r="14" spans="1:20" s="45" customFormat="1" ht="10.5" customHeight="1">
      <c r="A14" s="8" t="s">
        <v>346</v>
      </c>
      <c r="B14" s="21">
        <v>244</v>
      </c>
      <c r="C14" s="85">
        <v>180</v>
      </c>
      <c r="D14" s="22">
        <v>56487.8</v>
      </c>
      <c r="E14" s="22">
        <v>348453</v>
      </c>
      <c r="F14" s="22">
        <v>189957</v>
      </c>
      <c r="G14" s="22">
        <v>135337</v>
      </c>
      <c r="H14" s="22">
        <v>23159</v>
      </c>
      <c r="I14" s="22">
        <v>63133496</v>
      </c>
      <c r="J14" s="85">
        <v>41185345</v>
      </c>
      <c r="K14" s="85">
        <v>18125889</v>
      </c>
      <c r="L14" s="85">
        <v>3822262</v>
      </c>
      <c r="M14" s="85">
        <v>246483.49589041097</v>
      </c>
      <c r="N14" s="22">
        <v>231.50737704918035</v>
      </c>
      <c r="O14" s="22">
        <v>1428.0860655737704</v>
      </c>
      <c r="P14" s="22">
        <v>258743.83606557376</v>
      </c>
      <c r="Q14" s="85">
        <v>1010</v>
      </c>
      <c r="R14" s="22">
        <v>6.1686417244077481</v>
      </c>
      <c r="S14" s="22">
        <v>1117.6483417658326</v>
      </c>
      <c r="T14" s="87">
        <v>4.3600000000000003</v>
      </c>
    </row>
    <row r="15" spans="1:20" s="3" customFormat="1" ht="6" customHeight="1">
      <c r="A15" s="8"/>
      <c r="B15" s="12"/>
      <c r="C15" s="38"/>
      <c r="D15" s="15"/>
      <c r="E15" s="15"/>
      <c r="F15" s="15"/>
      <c r="G15" s="15"/>
      <c r="H15" s="15"/>
      <c r="I15" s="15"/>
      <c r="J15" s="38"/>
      <c r="K15" s="38"/>
      <c r="L15" s="38"/>
      <c r="M15" s="38"/>
      <c r="N15" s="15"/>
      <c r="O15" s="15"/>
      <c r="P15" s="15"/>
      <c r="Q15" s="38"/>
      <c r="R15" s="15"/>
      <c r="S15" s="15"/>
      <c r="T15" s="86"/>
    </row>
    <row r="16" spans="1:20" s="3" customFormat="1" ht="10.5" customHeight="1">
      <c r="A16" s="7" t="s">
        <v>347</v>
      </c>
      <c r="B16" s="12">
        <v>245.66666666666666</v>
      </c>
      <c r="C16" s="38">
        <v>180</v>
      </c>
      <c r="D16" s="15">
        <v>57160</v>
      </c>
      <c r="E16" s="15">
        <v>379958</v>
      </c>
      <c r="F16" s="15">
        <v>209753</v>
      </c>
      <c r="G16" s="15">
        <v>146720</v>
      </c>
      <c r="H16" s="15">
        <v>23485</v>
      </c>
      <c r="I16" s="15">
        <v>68842542</v>
      </c>
      <c r="J16" s="38">
        <v>45554949.600000001</v>
      </c>
      <c r="K16" s="38">
        <v>19413026.899999999</v>
      </c>
      <c r="L16" s="38">
        <v>3874565.1666666665</v>
      </c>
      <c r="M16" s="38">
        <f>6249712/30</f>
        <v>208323.73333333334</v>
      </c>
      <c r="N16" s="15">
        <v>232.67299864314791</v>
      </c>
      <c r="O16" s="15">
        <v>1546.640434192673</v>
      </c>
      <c r="P16" s="15">
        <v>280227.44369063771</v>
      </c>
      <c r="Q16" s="38">
        <v>847.993487109905</v>
      </c>
      <c r="R16" s="15">
        <v>6.6472708187543734</v>
      </c>
      <c r="S16" s="15">
        <v>1204.3831700489852</v>
      </c>
      <c r="T16" s="86">
        <v>3.6445541087855648</v>
      </c>
    </row>
    <row r="17" spans="1:20" s="3" customFormat="1" ht="10.5" customHeight="1">
      <c r="A17" s="7" t="s">
        <v>351</v>
      </c>
      <c r="B17" s="12">
        <v>245.67741935483872</v>
      </c>
      <c r="C17" s="38">
        <v>180</v>
      </c>
      <c r="D17" s="15">
        <v>57018.012903225805</v>
      </c>
      <c r="E17" s="15">
        <v>364244</v>
      </c>
      <c r="F17" s="15">
        <v>190350</v>
      </c>
      <c r="G17" s="15">
        <v>151167</v>
      </c>
      <c r="H17" s="15">
        <v>22727</v>
      </c>
      <c r="I17" s="15">
        <v>64913221</v>
      </c>
      <c r="J17" s="38">
        <v>41195864.161290325</v>
      </c>
      <c r="K17" s="38">
        <v>19967712.64516129</v>
      </c>
      <c r="L17" s="38">
        <v>3749643.7096774192</v>
      </c>
      <c r="M17" s="38">
        <f>6559718/31</f>
        <v>211603.80645161291</v>
      </c>
      <c r="N17" s="15">
        <v>232.08487394957982</v>
      </c>
      <c r="O17" s="15">
        <v>1482.610819327731</v>
      </c>
      <c r="P17" s="15">
        <v>264221.35648634454</v>
      </c>
      <c r="Q17" s="38">
        <v>861.30751050420167</v>
      </c>
      <c r="R17" s="15">
        <v>6.3882268331275505</v>
      </c>
      <c r="S17" s="15">
        <v>1138.4686644582719</v>
      </c>
      <c r="T17" s="86">
        <v>3.7111746915971775</v>
      </c>
    </row>
    <row r="18" spans="1:20" s="3" customFormat="1" ht="10.5" customHeight="1">
      <c r="A18" s="7" t="s">
        <v>352</v>
      </c>
      <c r="B18" s="12">
        <v>245.4</v>
      </c>
      <c r="C18" s="38">
        <v>180</v>
      </c>
      <c r="D18" s="15">
        <v>56796.7</v>
      </c>
      <c r="E18" s="15">
        <v>360591</v>
      </c>
      <c r="F18" s="15">
        <v>179629</v>
      </c>
      <c r="G18" s="15">
        <v>157477</v>
      </c>
      <c r="H18" s="15">
        <v>23485</v>
      </c>
      <c r="I18" s="15">
        <v>63684108</v>
      </c>
      <c r="J18" s="38">
        <v>39010564.033333331</v>
      </c>
      <c r="K18" s="38">
        <v>20798945.800000001</v>
      </c>
      <c r="L18" s="38">
        <v>3874598.5</v>
      </c>
      <c r="M18" s="38">
        <f>6892214/30</f>
        <v>229740.46666666667</v>
      </c>
      <c r="N18" s="15">
        <v>231.44539527302362</v>
      </c>
      <c r="O18" s="15">
        <v>1469.40097799511</v>
      </c>
      <c r="P18" s="15">
        <v>259511.44254278729</v>
      </c>
      <c r="Q18" s="38">
        <v>936.18772072806303</v>
      </c>
      <c r="R18" s="15">
        <v>6.3488019550431627</v>
      </c>
      <c r="S18" s="15">
        <v>1121.2642283794657</v>
      </c>
      <c r="T18" s="86">
        <v>4.0449615323894994</v>
      </c>
    </row>
    <row r="19" spans="1:20" s="3" customFormat="1" ht="10.5" customHeight="1">
      <c r="A19" s="7" t="s">
        <v>353</v>
      </c>
      <c r="B19" s="12">
        <v>246.12903225806451</v>
      </c>
      <c r="C19" s="38">
        <v>180</v>
      </c>
      <c r="D19" s="15">
        <v>57343.612903225803</v>
      </c>
      <c r="E19" s="15">
        <v>347872</v>
      </c>
      <c r="F19" s="15">
        <v>187502</v>
      </c>
      <c r="G19" s="15">
        <v>137643</v>
      </c>
      <c r="H19" s="15">
        <v>22727</v>
      </c>
      <c r="I19" s="15">
        <v>62859220</v>
      </c>
      <c r="J19" s="38">
        <v>40561201.838709675</v>
      </c>
      <c r="K19" s="38">
        <v>18548438.677419353</v>
      </c>
      <c r="L19" s="38">
        <v>3749579.1935483869</v>
      </c>
      <c r="M19" s="38">
        <f>9757151/31</f>
        <v>314746.80645161291</v>
      </c>
      <c r="N19" s="15">
        <v>232.98191349934467</v>
      </c>
      <c r="O19" s="15">
        <v>1413.3724770642202</v>
      </c>
      <c r="P19" s="15">
        <v>255391.3263433814</v>
      </c>
      <c r="Q19" s="38">
        <v>1278.7878112712974</v>
      </c>
      <c r="R19" s="15">
        <v>6.0664472011394812</v>
      </c>
      <c r="S19" s="15">
        <v>1096.1852038531727</v>
      </c>
      <c r="T19" s="86">
        <v>5.4887857690931634</v>
      </c>
    </row>
    <row r="20" spans="1:20" s="3" customFormat="1" ht="10.5" customHeight="1">
      <c r="A20" s="7" t="s">
        <v>354</v>
      </c>
      <c r="B20" s="12">
        <v>245.48387096774192</v>
      </c>
      <c r="C20" s="38">
        <v>180</v>
      </c>
      <c r="D20" s="15">
        <v>56568.374193548392</v>
      </c>
      <c r="E20" s="15">
        <v>325516</v>
      </c>
      <c r="F20" s="15">
        <v>181952</v>
      </c>
      <c r="G20" s="15">
        <v>120837</v>
      </c>
      <c r="H20" s="15">
        <v>22727</v>
      </c>
      <c r="I20" s="15">
        <v>59547681</v>
      </c>
      <c r="J20" s="38">
        <v>39349188.096774191</v>
      </c>
      <c r="K20" s="38">
        <v>16448849.161290323</v>
      </c>
      <c r="L20" s="38">
        <v>3749643.7096774192</v>
      </c>
      <c r="M20" s="38">
        <f>9999907/31</f>
        <v>322577.6451612903</v>
      </c>
      <c r="N20" s="15">
        <v>230.43621550591331</v>
      </c>
      <c r="O20" s="15">
        <v>1326.0178712220763</v>
      </c>
      <c r="P20" s="15">
        <v>242572.68212877793</v>
      </c>
      <c r="Q20" s="38">
        <v>1314.0482260183969</v>
      </c>
      <c r="R20" s="15">
        <v>5.7543813949159777</v>
      </c>
      <c r="S20" s="15">
        <v>1052.6673578465934</v>
      </c>
      <c r="T20" s="86">
        <v>5.7024379745755578</v>
      </c>
    </row>
    <row r="21" spans="1:20" s="3" customFormat="1" ht="10.5" customHeight="1">
      <c r="A21" s="7" t="s">
        <v>355</v>
      </c>
      <c r="B21" s="12">
        <v>226.86666666666667</v>
      </c>
      <c r="C21" s="38">
        <v>180</v>
      </c>
      <c r="D21" s="15">
        <v>51994.426666666666</v>
      </c>
      <c r="E21" s="15">
        <v>339069</v>
      </c>
      <c r="F21" s="15">
        <v>171448</v>
      </c>
      <c r="G21" s="15">
        <v>144136</v>
      </c>
      <c r="H21" s="15">
        <v>23485</v>
      </c>
      <c r="I21" s="15">
        <v>60072383</v>
      </c>
      <c r="J21" s="38">
        <v>37139125.733333334</v>
      </c>
      <c r="K21" s="38">
        <v>19058692.199999999</v>
      </c>
      <c r="L21" s="38">
        <v>3874565.1666666665</v>
      </c>
      <c r="M21" s="38">
        <f>8590997/30</f>
        <v>286366.56666666665</v>
      </c>
      <c r="N21" s="15">
        <v>229.18495445195416</v>
      </c>
      <c r="O21" s="15">
        <v>1494.5739053776078</v>
      </c>
      <c r="P21" s="15">
        <v>264791.57948868646</v>
      </c>
      <c r="Q21" s="38">
        <v>1262.2681457537467</v>
      </c>
      <c r="R21" s="15">
        <v>6.5212566372498388</v>
      </c>
      <c r="S21" s="15">
        <v>1155.361965718377</v>
      </c>
      <c r="T21" s="86">
        <v>5.5076396649692194</v>
      </c>
    </row>
    <row r="22" spans="1:20" s="3" customFormat="1" ht="10.5" customHeight="1">
      <c r="A22" s="7" t="s">
        <v>356</v>
      </c>
      <c r="B22" s="12">
        <v>246.96774193548387</v>
      </c>
      <c r="C22" s="38">
        <v>180</v>
      </c>
      <c r="D22" s="15">
        <v>57049.612903225803</v>
      </c>
      <c r="E22" s="15">
        <v>346508</v>
      </c>
      <c r="F22" s="15">
        <v>180969</v>
      </c>
      <c r="G22" s="15">
        <v>142812</v>
      </c>
      <c r="H22" s="15">
        <v>22727</v>
      </c>
      <c r="I22" s="15">
        <v>61914949</v>
      </c>
      <c r="J22" s="38">
        <v>39256116.741935484</v>
      </c>
      <c r="K22" s="38">
        <v>18909252.64516129</v>
      </c>
      <c r="L22" s="38">
        <v>3749579.1935483869</v>
      </c>
      <c r="M22" s="38">
        <f>8456611/31</f>
        <v>272793.90322580643</v>
      </c>
      <c r="N22" s="15">
        <v>231.00026123301984</v>
      </c>
      <c r="O22" s="15">
        <v>1403.0496342737722</v>
      </c>
      <c r="P22" s="15">
        <v>250700.55107105538</v>
      </c>
      <c r="Q22" s="38">
        <v>1104.5730146290491</v>
      </c>
      <c r="R22" s="15">
        <v>6.0738010718457849</v>
      </c>
      <c r="S22" s="15">
        <v>1085.2825435472691</v>
      </c>
      <c r="T22" s="86">
        <v>4.78169595451158</v>
      </c>
    </row>
    <row r="23" spans="1:20" s="3" customFormat="1" ht="10.5" customHeight="1">
      <c r="A23" s="7" t="s">
        <v>357</v>
      </c>
      <c r="B23" s="12">
        <v>245.2</v>
      </c>
      <c r="C23" s="38">
        <v>180</v>
      </c>
      <c r="D23" s="15">
        <v>57138.16</v>
      </c>
      <c r="E23" s="15">
        <v>379060</v>
      </c>
      <c r="F23" s="15">
        <v>210408</v>
      </c>
      <c r="G23" s="15">
        <v>145167</v>
      </c>
      <c r="H23" s="15">
        <v>23485</v>
      </c>
      <c r="I23" s="15">
        <v>68767666</v>
      </c>
      <c r="J23" s="38">
        <v>45619584.966666669</v>
      </c>
      <c r="K23" s="38">
        <v>19273449.533333335</v>
      </c>
      <c r="L23" s="38">
        <v>3874631.8333333335</v>
      </c>
      <c r="M23" s="38">
        <f>6674037/30</f>
        <v>222467.9</v>
      </c>
      <c r="N23" s="15">
        <v>233.02675367047311</v>
      </c>
      <c r="O23" s="15">
        <v>1545.9216965742253</v>
      </c>
      <c r="P23" s="15">
        <v>280455.40783034259</v>
      </c>
      <c r="Q23" s="38">
        <v>907.29159869494288</v>
      </c>
      <c r="R23" s="15">
        <v>6.6340953226355204</v>
      </c>
      <c r="S23" s="15">
        <v>1203.5330854196213</v>
      </c>
      <c r="T23" s="86">
        <v>3.8935082963819623</v>
      </c>
    </row>
    <row r="24" spans="1:20" s="3" customFormat="1" ht="10.5" customHeight="1">
      <c r="A24" s="7" t="s">
        <v>358</v>
      </c>
      <c r="B24" s="12">
        <v>245.2258064516129</v>
      </c>
      <c r="C24" s="38">
        <v>180</v>
      </c>
      <c r="D24" s="15">
        <v>56648.63870967742</v>
      </c>
      <c r="E24" s="15">
        <v>333952</v>
      </c>
      <c r="F24" s="15">
        <v>195264</v>
      </c>
      <c r="G24" s="15">
        <v>115961</v>
      </c>
      <c r="H24" s="15">
        <v>22727</v>
      </c>
      <c r="I24" s="15">
        <v>61740866</v>
      </c>
      <c r="J24" s="38">
        <v>42286832.096774191</v>
      </c>
      <c r="K24" s="38">
        <v>15704390.35483871</v>
      </c>
      <c r="L24" s="38">
        <v>3749643.7096774192</v>
      </c>
      <c r="M24" s="38">
        <f>6816726/31</f>
        <v>219894.38709677418</v>
      </c>
      <c r="N24" s="15">
        <v>231.00602473033413</v>
      </c>
      <c r="O24" s="15">
        <v>1361.8142594054198</v>
      </c>
      <c r="P24" s="15">
        <v>251771.48724019996</v>
      </c>
      <c r="Q24" s="38">
        <v>896.70165745856355</v>
      </c>
      <c r="R24" s="15">
        <v>5.8951460724677611</v>
      </c>
      <c r="S24" s="15">
        <v>1089.891432633008</v>
      </c>
      <c r="T24" s="86">
        <v>3.8817241173918822</v>
      </c>
    </row>
    <row r="25" spans="1:20" s="3" customFormat="1" ht="10.5" customHeight="1">
      <c r="A25" s="7" t="s">
        <v>348</v>
      </c>
      <c r="B25" s="12">
        <v>245.35483870967741</v>
      </c>
      <c r="C25" s="38">
        <v>180</v>
      </c>
      <c r="D25" s="15">
        <v>56512.283870967745</v>
      </c>
      <c r="E25" s="15">
        <v>330497</v>
      </c>
      <c r="F25" s="15">
        <v>176467</v>
      </c>
      <c r="G25" s="15">
        <v>131303</v>
      </c>
      <c r="H25" s="15">
        <v>22727</v>
      </c>
      <c r="I25" s="15">
        <v>59687086</v>
      </c>
      <c r="J25" s="38">
        <v>38348403.870967738</v>
      </c>
      <c r="K25" s="38">
        <v>17589102.709677421</v>
      </c>
      <c r="L25" s="38">
        <v>3749579.1935483869</v>
      </c>
      <c r="M25" s="38">
        <f>6978683/31</f>
        <v>225118.80645161291</v>
      </c>
      <c r="N25" s="15">
        <v>230.32879305811204</v>
      </c>
      <c r="O25" s="15">
        <v>1347.0164343938995</v>
      </c>
      <c r="P25" s="15">
        <v>243268.42834604261</v>
      </c>
      <c r="Q25" s="38">
        <v>917.52340257691299</v>
      </c>
      <c r="R25" s="15">
        <v>5.8482329391360413</v>
      </c>
      <c r="S25" s="15">
        <v>1056.1789740489191</v>
      </c>
      <c r="T25" s="86">
        <v>3.9835375785841136</v>
      </c>
    </row>
    <row r="26" spans="1:20" s="3" customFormat="1" ht="10.5" customHeight="1">
      <c r="A26" s="7" t="s">
        <v>350</v>
      </c>
      <c r="B26" s="12">
        <v>245.71428571428572</v>
      </c>
      <c r="C26" s="38">
        <v>180</v>
      </c>
      <c r="D26" s="15">
        <v>56876.9</v>
      </c>
      <c r="E26" s="15">
        <v>337621</v>
      </c>
      <c r="F26" s="15">
        <v>187092</v>
      </c>
      <c r="G26" s="15">
        <v>125366</v>
      </c>
      <c r="H26" s="15">
        <v>25163</v>
      </c>
      <c r="I26" s="15">
        <v>61969599</v>
      </c>
      <c r="J26" s="38">
        <v>40641670.75</v>
      </c>
      <c r="K26" s="38">
        <v>17176536.892857142</v>
      </c>
      <c r="L26" s="38">
        <v>4151391.25</v>
      </c>
      <c r="M26" s="38">
        <f>6266072/28</f>
        <v>223788.28571428571</v>
      </c>
      <c r="N26" s="15">
        <v>231.4757558139535</v>
      </c>
      <c r="O26" s="15">
        <v>1374.038953488372</v>
      </c>
      <c r="P26" s="15">
        <v>252201.85639534882</v>
      </c>
      <c r="Q26" s="38">
        <v>910.76627906976739</v>
      </c>
      <c r="R26" s="15">
        <v>5.9359951052184625</v>
      </c>
      <c r="S26" s="15">
        <v>1089.5389692476208</v>
      </c>
      <c r="T26" s="86">
        <v>3.9346076476440475</v>
      </c>
    </row>
    <row r="27" spans="1:20" s="3" customFormat="1" ht="10.5" customHeight="1">
      <c r="A27" s="7" t="s">
        <v>349</v>
      </c>
      <c r="B27" s="12">
        <v>244.83870967741936</v>
      </c>
      <c r="C27" s="38">
        <v>180</v>
      </c>
      <c r="D27" s="15">
        <v>56691.393548387096</v>
      </c>
      <c r="E27" s="15">
        <v>337593</v>
      </c>
      <c r="F27" s="15">
        <v>208736</v>
      </c>
      <c r="G27" s="15">
        <v>106178</v>
      </c>
      <c r="H27" s="15">
        <v>22679</v>
      </c>
      <c r="I27" s="15">
        <v>63774919</v>
      </c>
      <c r="J27" s="38">
        <v>45291337.709677421</v>
      </c>
      <c r="K27" s="38">
        <v>14725257.483870968</v>
      </c>
      <c r="L27" s="38">
        <v>3758324.1935483869</v>
      </c>
      <c r="M27" s="38">
        <f>6724648/31</f>
        <v>216924.12903225806</v>
      </c>
      <c r="N27" s="15">
        <v>231.54587615283268</v>
      </c>
      <c r="O27" s="15">
        <v>1378.8383399209486</v>
      </c>
      <c r="P27" s="15">
        <v>260477.27127799735</v>
      </c>
      <c r="Q27" s="38">
        <v>885.9878787878788</v>
      </c>
      <c r="R27" s="15">
        <v>5.9549250577489943</v>
      </c>
      <c r="S27" s="15">
        <v>1124.9488680423244</v>
      </c>
      <c r="T27" s="86">
        <v>3.826403188468273</v>
      </c>
    </row>
    <row r="28" spans="1:20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</row>
    <row r="29" spans="1:20" s="42" customFormat="1" ht="10.5">
      <c r="A29" s="42" t="s">
        <v>303</v>
      </c>
    </row>
    <row r="30" spans="1:20" s="3" customFormat="1" ht="10.5">
      <c r="A30" s="3" t="s">
        <v>230</v>
      </c>
    </row>
    <row r="31" spans="1:20" ht="10.5" customHeight="1"/>
    <row r="32" spans="1:20" ht="10.5" customHeight="1"/>
    <row r="33" spans="20:20" ht="10.5" customHeight="1">
      <c r="T33" s="81"/>
    </row>
    <row r="34" spans="20:20" ht="10.5" customHeight="1"/>
    <row r="35" spans="20:20" ht="10.5" customHeight="1">
      <c r="T35" s="81"/>
    </row>
    <row r="36" spans="20:20" ht="10.5" customHeight="1">
      <c r="T36" s="81"/>
    </row>
    <row r="37" spans="20:20" ht="10.5" customHeight="1">
      <c r="T37" s="81"/>
    </row>
    <row r="38" spans="20:20" ht="10.5" customHeight="1">
      <c r="T38" s="81"/>
    </row>
    <row r="39" spans="20:20" ht="10.5" customHeight="1">
      <c r="T39" s="81"/>
    </row>
    <row r="40" spans="20:20" ht="10.5" customHeight="1">
      <c r="T40" s="81"/>
    </row>
    <row r="41" spans="20:20" ht="10.5" customHeight="1">
      <c r="T41" s="81"/>
    </row>
    <row r="42" spans="20:20" ht="10.5" customHeight="1">
      <c r="T42" s="81"/>
    </row>
    <row r="43" spans="20:20" ht="10.5" customHeight="1">
      <c r="T43" s="81"/>
    </row>
    <row r="44" spans="20:20" ht="10.5" customHeight="1">
      <c r="T44" s="81"/>
    </row>
    <row r="45" spans="20:20" ht="10.5" customHeight="1">
      <c r="T45" s="81"/>
    </row>
    <row r="46" spans="20:20">
      <c r="T46" s="81"/>
    </row>
  </sheetData>
  <mergeCells count="18">
    <mergeCell ref="S7:S8"/>
    <mergeCell ref="T7:T8"/>
    <mergeCell ref="I6:J7"/>
    <mergeCell ref="K6:K7"/>
    <mergeCell ref="L6:L7"/>
    <mergeCell ref="M6:M7"/>
    <mergeCell ref="N6:Q6"/>
    <mergeCell ref="R6:T6"/>
    <mergeCell ref="O7:O8"/>
    <mergeCell ref="P7:P8"/>
    <mergeCell ref="Q7:Q8"/>
    <mergeCell ref="R7:R8"/>
    <mergeCell ref="H6:H7"/>
    <mergeCell ref="A6:A8"/>
    <mergeCell ref="B6:B7"/>
    <mergeCell ref="C6:C7"/>
    <mergeCell ref="D6:D7"/>
    <mergeCell ref="E6:G7"/>
  </mergeCells>
  <phoneticPr fontId="10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8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/>
    <row r="2" spans="1:21" s="1" customFormat="1" ht="13.5" customHeight="1">
      <c r="A2" s="6" t="s">
        <v>331</v>
      </c>
      <c r="E2" s="60"/>
      <c r="F2" s="60"/>
      <c r="H2" s="6"/>
      <c r="I2" s="6"/>
      <c r="J2" s="6"/>
    </row>
    <row r="3" spans="1:21" s="1" customFormat="1" ht="10.5" customHeight="1"/>
    <row r="4" spans="1:21" s="1" customFormat="1" ht="13.5" customHeight="1">
      <c r="A4" s="28" t="s">
        <v>283</v>
      </c>
      <c r="G4" s="59"/>
      <c r="I4" s="28"/>
      <c r="K4" s="6"/>
      <c r="L4" s="6"/>
      <c r="M4" s="6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317" t="s">
        <v>155</v>
      </c>
      <c r="B6" s="320" t="s">
        <v>330</v>
      </c>
      <c r="C6" s="320" t="s">
        <v>329</v>
      </c>
      <c r="D6" s="324" t="s">
        <v>258</v>
      </c>
      <c r="E6" s="311" t="s">
        <v>328</v>
      </c>
      <c r="F6" s="325"/>
      <c r="G6" s="325"/>
      <c r="H6" s="313" t="s">
        <v>148</v>
      </c>
      <c r="I6" s="308" t="s">
        <v>147</v>
      </c>
      <c r="J6" s="309"/>
      <c r="K6" s="311" t="s">
        <v>327</v>
      </c>
      <c r="L6" s="313" t="s">
        <v>326</v>
      </c>
      <c r="M6" s="315" t="s">
        <v>325</v>
      </c>
      <c r="N6" s="332" t="s">
        <v>2</v>
      </c>
      <c r="O6" s="333"/>
      <c r="P6" s="333"/>
      <c r="Q6" s="334"/>
      <c r="R6" s="332" t="s">
        <v>0</v>
      </c>
      <c r="S6" s="333"/>
      <c r="T6" s="334"/>
      <c r="U6" s="328" t="s">
        <v>155</v>
      </c>
    </row>
    <row r="7" spans="1:21" s="3" customFormat="1" ht="10.5" customHeight="1">
      <c r="A7" s="318"/>
      <c r="B7" s="321"/>
      <c r="C7" s="321"/>
      <c r="D7" s="321"/>
      <c r="E7" s="326"/>
      <c r="F7" s="326"/>
      <c r="G7" s="326"/>
      <c r="H7" s="327"/>
      <c r="I7" s="310"/>
      <c r="J7" s="310"/>
      <c r="K7" s="312"/>
      <c r="L7" s="314"/>
      <c r="M7" s="316"/>
      <c r="N7" s="68" t="s">
        <v>194</v>
      </c>
      <c r="O7" s="324" t="s">
        <v>323</v>
      </c>
      <c r="P7" s="324" t="s">
        <v>324</v>
      </c>
      <c r="Q7" s="324" t="s">
        <v>321</v>
      </c>
      <c r="R7" s="324" t="s">
        <v>323</v>
      </c>
      <c r="S7" s="324" t="s">
        <v>322</v>
      </c>
      <c r="T7" s="324" t="s">
        <v>321</v>
      </c>
      <c r="U7" s="329"/>
    </row>
    <row r="8" spans="1:21" s="3" customFormat="1" ht="10.5" customHeight="1">
      <c r="A8" s="31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320</v>
      </c>
      <c r="N8" s="34" t="s">
        <v>319</v>
      </c>
      <c r="O8" s="331"/>
      <c r="P8" s="331"/>
      <c r="Q8" s="331"/>
      <c r="R8" s="331"/>
      <c r="S8" s="331"/>
      <c r="T8" s="331"/>
      <c r="U8" s="33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 customHeight="1">
      <c r="A10" s="4" t="s">
        <v>318</v>
      </c>
      <c r="B10" s="12">
        <v>245</v>
      </c>
      <c r="C10" s="15">
        <v>180</v>
      </c>
      <c r="D10" s="15">
        <v>55978.3</v>
      </c>
      <c r="E10" s="15">
        <v>328248</v>
      </c>
      <c r="F10" s="15">
        <v>179075</v>
      </c>
      <c r="G10" s="15">
        <v>126328</v>
      </c>
      <c r="H10" s="15">
        <v>22845</v>
      </c>
      <c r="I10" s="15">
        <v>59769218</v>
      </c>
      <c r="J10" s="15">
        <v>39012235</v>
      </c>
      <c r="K10" s="15">
        <v>16932311</v>
      </c>
      <c r="L10" s="15">
        <v>3824673</v>
      </c>
      <c r="M10" s="15">
        <v>257863</v>
      </c>
      <c r="N10" s="15">
        <v>228.5</v>
      </c>
      <c r="O10" s="15">
        <v>1340</v>
      </c>
      <c r="P10" s="15">
        <v>243959</v>
      </c>
      <c r="Q10" s="15">
        <v>1053</v>
      </c>
      <c r="R10" s="15">
        <v>5.9</v>
      </c>
      <c r="S10" s="15">
        <v>1067.72</v>
      </c>
      <c r="T10" s="64">
        <v>4.6100000000000003</v>
      </c>
      <c r="U10" s="35" t="s">
        <v>318</v>
      </c>
    </row>
    <row r="11" spans="1:21" s="3" customFormat="1" ht="10.5" customHeight="1">
      <c r="A11" s="5" t="s">
        <v>277</v>
      </c>
      <c r="B11" s="12">
        <v>245</v>
      </c>
      <c r="C11" s="15">
        <v>180</v>
      </c>
      <c r="D11" s="15">
        <v>56042</v>
      </c>
      <c r="E11" s="15">
        <v>326507</v>
      </c>
      <c r="F11" s="15">
        <v>175869</v>
      </c>
      <c r="G11" s="15">
        <v>127489</v>
      </c>
      <c r="H11" s="15">
        <v>23149</v>
      </c>
      <c r="I11" s="15">
        <v>59180062</v>
      </c>
      <c r="J11" s="15">
        <v>38274773</v>
      </c>
      <c r="K11" s="15">
        <v>17061510</v>
      </c>
      <c r="L11" s="15">
        <v>3843779</v>
      </c>
      <c r="M11" s="15">
        <v>257075</v>
      </c>
      <c r="N11" s="15">
        <v>229</v>
      </c>
      <c r="O11" s="15">
        <v>1331</v>
      </c>
      <c r="P11" s="15">
        <v>241327</v>
      </c>
      <c r="Q11" s="15">
        <v>1048</v>
      </c>
      <c r="R11" s="15">
        <v>6</v>
      </c>
      <c r="S11" s="15">
        <v>1056</v>
      </c>
      <c r="T11" s="64">
        <v>4.5999999999999996</v>
      </c>
      <c r="U11" s="25" t="s">
        <v>277</v>
      </c>
    </row>
    <row r="12" spans="1:21" s="3" customFormat="1" ht="10.5" customHeight="1">
      <c r="A12" s="5" t="s">
        <v>299</v>
      </c>
      <c r="B12" s="12">
        <v>248</v>
      </c>
      <c r="C12" s="15">
        <v>180</v>
      </c>
      <c r="D12" s="15">
        <v>56873</v>
      </c>
      <c r="E12" s="15">
        <v>330191</v>
      </c>
      <c r="F12" s="15">
        <v>179042</v>
      </c>
      <c r="G12" s="15">
        <v>127962</v>
      </c>
      <c r="H12" s="15">
        <v>23187</v>
      </c>
      <c r="I12" s="15">
        <v>59891448</v>
      </c>
      <c r="J12" s="15">
        <v>38901880</v>
      </c>
      <c r="K12" s="15">
        <v>17139243</v>
      </c>
      <c r="L12" s="15">
        <v>3850325</v>
      </c>
      <c r="M12" s="15">
        <v>263393</v>
      </c>
      <c r="N12" s="15">
        <v>229</v>
      </c>
      <c r="O12" s="15">
        <v>1331</v>
      </c>
      <c r="P12" s="15">
        <v>241402</v>
      </c>
      <c r="Q12" s="15">
        <v>1062</v>
      </c>
      <c r="R12" s="15">
        <v>6</v>
      </c>
      <c r="S12" s="15">
        <v>1053</v>
      </c>
      <c r="T12" s="64">
        <v>4.6310000000000002</v>
      </c>
      <c r="U12" s="7" t="s">
        <v>299</v>
      </c>
    </row>
    <row r="13" spans="1:21" s="3" customFormat="1" ht="10.5" customHeight="1">
      <c r="A13" s="5" t="s">
        <v>317</v>
      </c>
      <c r="B13" s="12">
        <v>247</v>
      </c>
      <c r="C13" s="15">
        <v>180</v>
      </c>
      <c r="D13" s="15">
        <v>56904.5</v>
      </c>
      <c r="E13" s="15">
        <v>334180</v>
      </c>
      <c r="F13" s="15">
        <v>182052</v>
      </c>
      <c r="G13" s="15">
        <v>128954</v>
      </c>
      <c r="H13" s="15">
        <v>23174</v>
      </c>
      <c r="I13" s="15">
        <v>60631872</v>
      </c>
      <c r="J13" s="15">
        <v>39500292</v>
      </c>
      <c r="K13" s="15">
        <v>17294046</v>
      </c>
      <c r="L13" s="15">
        <v>3837534</v>
      </c>
      <c r="M13" s="15">
        <v>252221</v>
      </c>
      <c r="N13" s="15">
        <v>230.5</v>
      </c>
      <c r="O13" s="15">
        <v>1354</v>
      </c>
      <c r="P13" s="15">
        <v>245614</v>
      </c>
      <c r="Q13" s="15">
        <v>1022</v>
      </c>
      <c r="R13" s="15">
        <v>5.9</v>
      </c>
      <c r="S13" s="15">
        <v>1065.5</v>
      </c>
      <c r="T13" s="64">
        <v>4.4320000000000004</v>
      </c>
      <c r="U13" s="7" t="s">
        <v>317</v>
      </c>
    </row>
    <row r="14" spans="1:21" s="45" customFormat="1" ht="10.5" customHeight="1">
      <c r="A14" s="8" t="s">
        <v>316</v>
      </c>
      <c r="B14" s="21">
        <v>245</v>
      </c>
      <c r="C14" s="85">
        <v>180</v>
      </c>
      <c r="D14" s="22">
        <v>56870.978630136997</v>
      </c>
      <c r="E14" s="22">
        <v>339311.03561643837</v>
      </c>
      <c r="F14" s="22">
        <v>186614</v>
      </c>
      <c r="G14" s="22">
        <v>129637.77534246576</v>
      </c>
      <c r="H14" s="22">
        <v>23058.51506849315</v>
      </c>
      <c r="I14" s="22">
        <v>61679017.356164381</v>
      </c>
      <c r="J14" s="85">
        <v>40428895.389041096</v>
      </c>
      <c r="K14" s="85">
        <v>17429321.213698629</v>
      </c>
      <c r="L14" s="85">
        <v>3820800.7534246575</v>
      </c>
      <c r="M14" s="85">
        <v>247121</v>
      </c>
      <c r="N14" s="22">
        <v>232.12644338831427</v>
      </c>
      <c r="O14" s="22">
        <v>1384.943002516075</v>
      </c>
      <c r="P14" s="22">
        <v>251751.09124965055</v>
      </c>
      <c r="Q14" s="85">
        <v>1007</v>
      </c>
      <c r="R14" s="22">
        <v>5.9663301703169758</v>
      </c>
      <c r="S14" s="22">
        <v>1084.542922274939</v>
      </c>
      <c r="T14" s="84">
        <v>4.3449999999999998</v>
      </c>
      <c r="U14" s="8" t="s">
        <v>316</v>
      </c>
    </row>
    <row r="15" spans="1:21" s="3" customFormat="1" ht="6" customHeight="1">
      <c r="A15" s="8"/>
      <c r="B15" s="12"/>
      <c r="C15" s="38"/>
      <c r="D15" s="15"/>
      <c r="E15" s="15"/>
      <c r="F15" s="15"/>
      <c r="G15" s="15"/>
      <c r="H15" s="15"/>
      <c r="I15" s="15"/>
      <c r="J15" s="38"/>
      <c r="K15" s="38"/>
      <c r="L15" s="38"/>
      <c r="M15" s="38"/>
      <c r="N15" s="15"/>
      <c r="O15" s="15"/>
      <c r="P15" s="15"/>
      <c r="Q15" s="38"/>
      <c r="R15" s="15"/>
      <c r="S15" s="15"/>
      <c r="T15" s="83"/>
      <c r="U15" s="8"/>
    </row>
    <row r="16" spans="1:21" s="3" customFormat="1" ht="10.5" customHeight="1">
      <c r="A16" s="7" t="s">
        <v>315</v>
      </c>
      <c r="B16" s="12">
        <v>244</v>
      </c>
      <c r="C16" s="38">
        <v>180</v>
      </c>
      <c r="D16" s="15">
        <v>56975.199999999997</v>
      </c>
      <c r="E16" s="15">
        <v>370129.2</v>
      </c>
      <c r="F16" s="15">
        <v>208070.6</v>
      </c>
      <c r="G16" s="15">
        <v>138520.26666666666</v>
      </c>
      <c r="H16" s="15">
        <v>23538.333333333332</v>
      </c>
      <c r="I16" s="15">
        <v>67557192.266666666</v>
      </c>
      <c r="J16" s="38">
        <v>45272031.266666666</v>
      </c>
      <c r="K16" s="38">
        <v>18383701</v>
      </c>
      <c r="L16" s="38">
        <v>3901460</v>
      </c>
      <c r="M16" s="38">
        <v>213195</v>
      </c>
      <c r="N16" s="15">
        <v>233.50491803278686</v>
      </c>
      <c r="O16" s="15">
        <v>1516.9229508196722</v>
      </c>
      <c r="P16" s="15">
        <v>276873.73879781418</v>
      </c>
      <c r="Q16" s="38">
        <v>872</v>
      </c>
      <c r="R16" s="15">
        <v>6.4963212064196361</v>
      </c>
      <c r="S16" s="15">
        <v>1185.7297958878016</v>
      </c>
      <c r="T16" s="83">
        <v>3.742</v>
      </c>
      <c r="U16" s="7" t="s">
        <v>315</v>
      </c>
    </row>
    <row r="17" spans="1:21" s="3" customFormat="1" ht="10.5" customHeight="1">
      <c r="A17" s="7" t="s">
        <v>314</v>
      </c>
      <c r="B17" s="12">
        <v>245</v>
      </c>
      <c r="C17" s="38">
        <v>180</v>
      </c>
      <c r="D17" s="15">
        <v>57029.600000000006</v>
      </c>
      <c r="E17" s="15">
        <v>351234.12903225806</v>
      </c>
      <c r="F17" s="15">
        <v>184304.45161290321</v>
      </c>
      <c r="G17" s="15">
        <v>144150.64516129033</v>
      </c>
      <c r="H17" s="15">
        <v>22779.032258064515</v>
      </c>
      <c r="I17" s="15">
        <v>62753988.451612905</v>
      </c>
      <c r="J17" s="38">
        <v>39879589.870967738</v>
      </c>
      <c r="K17" s="38">
        <v>19098727.612903226</v>
      </c>
      <c r="L17" s="38">
        <v>3775670.9677419355</v>
      </c>
      <c r="M17" s="38">
        <v>213591</v>
      </c>
      <c r="N17" s="15">
        <v>232.77387755102043</v>
      </c>
      <c r="O17" s="15">
        <v>1433.608689927584</v>
      </c>
      <c r="P17" s="15">
        <v>256138.72837393024</v>
      </c>
      <c r="Q17" s="38">
        <v>873</v>
      </c>
      <c r="R17" s="15">
        <v>6.1588040076075936</v>
      </c>
      <c r="S17" s="15">
        <v>1100.3757426251086</v>
      </c>
      <c r="T17" s="83">
        <v>3.7450000000000001</v>
      </c>
      <c r="U17" s="7" t="s">
        <v>314</v>
      </c>
    </row>
    <row r="18" spans="1:21" s="3" customFormat="1" ht="10.5" customHeight="1">
      <c r="A18" s="7" t="s">
        <v>313</v>
      </c>
      <c r="B18" s="12">
        <v>246</v>
      </c>
      <c r="C18" s="38">
        <v>180</v>
      </c>
      <c r="D18" s="15">
        <v>56990.400000000001</v>
      </c>
      <c r="E18" s="15">
        <v>347686.16666666669</v>
      </c>
      <c r="F18" s="15">
        <v>173826.96666666667</v>
      </c>
      <c r="G18" s="15">
        <v>150320.86666666667</v>
      </c>
      <c r="H18" s="15">
        <v>23538.333333333332</v>
      </c>
      <c r="I18" s="15">
        <v>61464955.700000003</v>
      </c>
      <c r="J18" s="38">
        <v>37660755.06666667</v>
      </c>
      <c r="K18" s="38">
        <v>19902707.300000001</v>
      </c>
      <c r="L18" s="38">
        <v>3901493.3333333335</v>
      </c>
      <c r="M18" s="38">
        <v>235044</v>
      </c>
      <c r="N18" s="15">
        <v>231.66829268292685</v>
      </c>
      <c r="O18" s="15">
        <v>1413.3584010840109</v>
      </c>
      <c r="P18" s="15">
        <v>249857.54349593498</v>
      </c>
      <c r="Q18" s="38">
        <v>956.5</v>
      </c>
      <c r="R18" s="15">
        <v>6.1007848105411906</v>
      </c>
      <c r="S18" s="15">
        <v>1078.5142006373003</v>
      </c>
      <c r="T18" s="83">
        <v>4.1239999999999997</v>
      </c>
      <c r="U18" s="7" t="s">
        <v>313</v>
      </c>
    </row>
    <row r="19" spans="1:21" s="3" customFormat="1" ht="10.5" customHeight="1">
      <c r="A19" s="7" t="s">
        <v>312</v>
      </c>
      <c r="B19" s="12">
        <v>245</v>
      </c>
      <c r="C19" s="38">
        <v>180</v>
      </c>
      <c r="D19" s="15">
        <v>57183.354838709674</v>
      </c>
      <c r="E19" s="15">
        <v>340266.67741935485</v>
      </c>
      <c r="F19" s="15">
        <v>186845.25806451612</v>
      </c>
      <c r="G19" s="15">
        <v>130642.3870967742</v>
      </c>
      <c r="H19" s="15">
        <v>22779.032258064515</v>
      </c>
      <c r="I19" s="15">
        <v>61874782.225806452</v>
      </c>
      <c r="J19" s="38">
        <v>40409582.483870968</v>
      </c>
      <c r="K19" s="38">
        <v>17689593.290322579</v>
      </c>
      <c r="L19" s="38">
        <v>3775606.4516129033</v>
      </c>
      <c r="M19" s="38">
        <v>304415</v>
      </c>
      <c r="N19" s="15">
        <v>233.40144832126398</v>
      </c>
      <c r="O19" s="15">
        <v>1388.8435813034891</v>
      </c>
      <c r="P19" s="15">
        <v>252550.13153390388</v>
      </c>
      <c r="Q19" s="38">
        <v>1242.7</v>
      </c>
      <c r="R19" s="15">
        <v>5.950449713541726</v>
      </c>
      <c r="S19" s="15">
        <v>1082.0418354314702</v>
      </c>
      <c r="T19" s="83">
        <v>5.3230000000000004</v>
      </c>
      <c r="U19" s="7" t="s">
        <v>312</v>
      </c>
    </row>
    <row r="20" spans="1:21" s="3" customFormat="1" ht="10.5" customHeight="1">
      <c r="A20" s="7" t="s">
        <v>311</v>
      </c>
      <c r="B20" s="12">
        <v>246</v>
      </c>
      <c r="C20" s="38">
        <v>180</v>
      </c>
      <c r="D20" s="15">
        <v>56740.709677419356</v>
      </c>
      <c r="E20" s="15">
        <v>317822.3548387097</v>
      </c>
      <c r="F20" s="15">
        <v>178837.19354838709</v>
      </c>
      <c r="G20" s="15">
        <v>116206.12903225806</v>
      </c>
      <c r="H20" s="15">
        <v>22779.032258064515</v>
      </c>
      <c r="I20" s="15">
        <v>58308938.451612905</v>
      </c>
      <c r="J20" s="38">
        <v>38671301.709677421</v>
      </c>
      <c r="K20" s="38">
        <v>15861965.774193548</v>
      </c>
      <c r="L20" s="38">
        <v>3775670.9677419355</v>
      </c>
      <c r="M20" s="38">
        <v>321963</v>
      </c>
      <c r="N20" s="15">
        <v>230.6532913716234</v>
      </c>
      <c r="O20" s="15">
        <v>1291.9607920272751</v>
      </c>
      <c r="P20" s="15">
        <v>237028.20508785735</v>
      </c>
      <c r="Q20" s="38">
        <v>1308.5</v>
      </c>
      <c r="R20" s="15">
        <v>5.6013108867616248</v>
      </c>
      <c r="S20" s="15">
        <v>1027.6385118041208</v>
      </c>
      <c r="T20" s="83">
        <v>5.6740000000000004</v>
      </c>
      <c r="U20" s="7" t="s">
        <v>311</v>
      </c>
    </row>
    <row r="21" spans="1:21" s="3" customFormat="1" ht="10.5" customHeight="1">
      <c r="A21" s="7" t="s">
        <v>310</v>
      </c>
      <c r="B21" s="12">
        <v>244</v>
      </c>
      <c r="C21" s="38">
        <v>180</v>
      </c>
      <c r="D21" s="15">
        <v>56623.373333333337</v>
      </c>
      <c r="E21" s="15">
        <v>337549.33333333331</v>
      </c>
      <c r="F21" s="15">
        <v>177283.26666666666</v>
      </c>
      <c r="G21" s="15">
        <v>136727.73333333334</v>
      </c>
      <c r="H21" s="15">
        <v>23538.333333333332</v>
      </c>
      <c r="I21" s="15">
        <v>60400335.966666669</v>
      </c>
      <c r="J21" s="38">
        <v>38308497.266666666</v>
      </c>
      <c r="K21" s="38">
        <v>18190378.699999999</v>
      </c>
      <c r="L21" s="38">
        <v>3901460</v>
      </c>
      <c r="M21" s="38">
        <v>310101</v>
      </c>
      <c r="N21" s="15">
        <v>232.06300546448088</v>
      </c>
      <c r="O21" s="15">
        <v>1383.398907103825</v>
      </c>
      <c r="P21" s="15">
        <v>247542.36051912568</v>
      </c>
      <c r="Q21" s="38">
        <v>1269.9000000000001</v>
      </c>
      <c r="R21" s="15">
        <v>5.9613073800148015</v>
      </c>
      <c r="S21" s="15">
        <v>1066.7032430423903</v>
      </c>
      <c r="T21" s="83">
        <v>5.4770000000000003</v>
      </c>
      <c r="U21" s="7" t="s">
        <v>310</v>
      </c>
    </row>
    <row r="22" spans="1:21" s="3" customFormat="1" ht="10.5" customHeight="1">
      <c r="A22" s="7" t="s">
        <v>309</v>
      </c>
      <c r="B22" s="12">
        <v>245</v>
      </c>
      <c r="C22" s="38">
        <v>180</v>
      </c>
      <c r="D22" s="15">
        <v>57049.612903225803</v>
      </c>
      <c r="E22" s="15">
        <v>340851.12903225806</v>
      </c>
      <c r="F22" s="15">
        <v>180522.48387096773</v>
      </c>
      <c r="G22" s="15">
        <v>137549.61290322582</v>
      </c>
      <c r="H22" s="15">
        <v>22779.032258064515</v>
      </c>
      <c r="I22" s="15">
        <v>61230934.870967738</v>
      </c>
      <c r="J22" s="38">
        <v>39152800.548387095</v>
      </c>
      <c r="K22" s="38">
        <v>18302527.870967742</v>
      </c>
      <c r="L22" s="38">
        <v>3775606.4516129033</v>
      </c>
      <c r="M22" s="38">
        <v>246845</v>
      </c>
      <c r="N22" s="15">
        <v>232.8555628703094</v>
      </c>
      <c r="O22" s="15">
        <v>1391.2290980908492</v>
      </c>
      <c r="P22" s="15">
        <v>249922.1831468071</v>
      </c>
      <c r="Q22" s="38">
        <v>1005.5</v>
      </c>
      <c r="R22" s="15">
        <v>5.974644028005053</v>
      </c>
      <c r="S22" s="15">
        <v>1073.2927316235218</v>
      </c>
      <c r="T22" s="83">
        <v>4.327</v>
      </c>
      <c r="U22" s="7" t="s">
        <v>309</v>
      </c>
    </row>
    <row r="23" spans="1:21" s="3" customFormat="1" ht="10.5" customHeight="1">
      <c r="A23" s="7" t="s">
        <v>308</v>
      </c>
      <c r="B23" s="12">
        <v>246</v>
      </c>
      <c r="C23" s="38">
        <v>180</v>
      </c>
      <c r="D23" s="15">
        <v>57157.933333333334</v>
      </c>
      <c r="E23" s="15">
        <v>371481.2</v>
      </c>
      <c r="F23" s="15">
        <v>208851.33333333334</v>
      </c>
      <c r="G23" s="15">
        <v>139091.53333333333</v>
      </c>
      <c r="H23" s="15">
        <v>23538.333333333332</v>
      </c>
      <c r="I23" s="15">
        <v>67658849.200000003</v>
      </c>
      <c r="J23" s="38">
        <v>45215729.166666664</v>
      </c>
      <c r="K23" s="38">
        <v>18541593.366666667</v>
      </c>
      <c r="L23" s="38">
        <v>3901526.6666666665</v>
      </c>
      <c r="M23" s="38">
        <v>221954</v>
      </c>
      <c r="N23" s="15">
        <v>232.34932249322495</v>
      </c>
      <c r="O23" s="15">
        <v>1510.0861788617888</v>
      </c>
      <c r="P23" s="15">
        <v>275035.97235772357</v>
      </c>
      <c r="Q23" s="38">
        <v>903.5</v>
      </c>
      <c r="R23" s="15">
        <v>6.4992062927397658</v>
      </c>
      <c r="S23" s="15">
        <v>1183.7175568512507</v>
      </c>
      <c r="T23" s="83">
        <v>3.883</v>
      </c>
      <c r="U23" s="7" t="s">
        <v>308</v>
      </c>
    </row>
    <row r="24" spans="1:21" s="3" customFormat="1" ht="10.5" customHeight="1">
      <c r="A24" s="7" t="s">
        <v>307</v>
      </c>
      <c r="B24" s="12">
        <v>246</v>
      </c>
      <c r="C24" s="38">
        <v>180</v>
      </c>
      <c r="D24" s="15">
        <v>56681.367741935479</v>
      </c>
      <c r="E24" s="15">
        <v>324598.77419354836</v>
      </c>
      <c r="F24" s="15">
        <v>189876.5806451613</v>
      </c>
      <c r="G24" s="15">
        <v>111943.16129032258</v>
      </c>
      <c r="H24" s="15">
        <v>22779.032258064515</v>
      </c>
      <c r="I24" s="15">
        <v>60076054.290322579</v>
      </c>
      <c r="J24" s="38">
        <v>41092662.161290325</v>
      </c>
      <c r="K24" s="38">
        <v>15207721.161290323</v>
      </c>
      <c r="L24" s="38">
        <v>3775670.9677419355</v>
      </c>
      <c r="M24" s="38">
        <v>225454</v>
      </c>
      <c r="N24" s="15">
        <v>230.41206399160762</v>
      </c>
      <c r="O24" s="15">
        <v>1319.5072121688959</v>
      </c>
      <c r="P24" s="15">
        <v>244211.60280618936</v>
      </c>
      <c r="Q24" s="38">
        <v>915</v>
      </c>
      <c r="R24" s="15">
        <v>5.7267279729630678</v>
      </c>
      <c r="S24" s="15">
        <v>1059.8906957193194</v>
      </c>
      <c r="T24" s="83">
        <v>3.9780000000000002</v>
      </c>
      <c r="U24" s="7" t="s">
        <v>307</v>
      </c>
    </row>
    <row r="25" spans="1:21" s="3" customFormat="1" ht="10.5" customHeight="1">
      <c r="A25" s="7" t="s">
        <v>306</v>
      </c>
      <c r="B25" s="12">
        <v>245</v>
      </c>
      <c r="C25" s="38">
        <v>180</v>
      </c>
      <c r="D25" s="15">
        <v>56512.051612903226</v>
      </c>
      <c r="E25" s="15">
        <v>319020.29032258067</v>
      </c>
      <c r="F25" s="15">
        <v>170471.45161290321</v>
      </c>
      <c r="G25" s="15">
        <v>125769.80645161291</v>
      </c>
      <c r="H25" s="15">
        <v>22779.032258064515</v>
      </c>
      <c r="I25" s="15">
        <v>57664290.548387095</v>
      </c>
      <c r="J25" s="38">
        <v>36985292.032258064</v>
      </c>
      <c r="K25" s="38">
        <v>16903392.064516131</v>
      </c>
      <c r="L25" s="38">
        <v>3775606.4516129033</v>
      </c>
      <c r="M25" s="38">
        <v>225138</v>
      </c>
      <c r="N25" s="15">
        <v>230.66143515470705</v>
      </c>
      <c r="O25" s="15">
        <v>1302.123633969717</v>
      </c>
      <c r="P25" s="15">
        <v>235364.45121790652</v>
      </c>
      <c r="Q25" s="38">
        <v>918.1</v>
      </c>
      <c r="R25" s="15">
        <v>5.6451726882578743</v>
      </c>
      <c r="S25" s="15">
        <v>1020.3892603895623</v>
      </c>
      <c r="T25" s="83">
        <v>3.984</v>
      </c>
      <c r="U25" s="7" t="s">
        <v>306</v>
      </c>
    </row>
    <row r="26" spans="1:21" s="3" customFormat="1" ht="10.5" customHeight="1">
      <c r="A26" s="7" t="s">
        <v>305</v>
      </c>
      <c r="B26" s="12">
        <v>245</v>
      </c>
      <c r="C26" s="38">
        <v>180</v>
      </c>
      <c r="D26" s="15">
        <v>56819.278571428571</v>
      </c>
      <c r="E26" s="15">
        <v>325510.39285714284</v>
      </c>
      <c r="F26" s="15">
        <v>179972.46428571429</v>
      </c>
      <c r="G26" s="15">
        <v>120318.28571428571</v>
      </c>
      <c r="H26" s="15">
        <v>25219.642857142859</v>
      </c>
      <c r="I26" s="15">
        <v>59718243.642857142</v>
      </c>
      <c r="J26" s="38">
        <v>39019970.857142858</v>
      </c>
      <c r="K26" s="38">
        <v>16518065.642857144</v>
      </c>
      <c r="L26" s="38">
        <v>4180207.1428571427</v>
      </c>
      <c r="M26" s="38">
        <v>227688</v>
      </c>
      <c r="N26" s="15">
        <v>231.91542274052478</v>
      </c>
      <c r="O26" s="15">
        <v>1328.6138483965015</v>
      </c>
      <c r="P26" s="15">
        <v>243747.93323615161</v>
      </c>
      <c r="Q26" s="38">
        <v>928.8</v>
      </c>
      <c r="R26" s="15">
        <v>5.7288723306815248</v>
      </c>
      <c r="S26" s="15">
        <v>1051.0208004099213</v>
      </c>
      <c r="T26" s="83">
        <v>4.0069999999999997</v>
      </c>
      <c r="U26" s="7" t="s">
        <v>305</v>
      </c>
    </row>
    <row r="27" spans="1:21" s="3" customFormat="1" ht="10.5" customHeight="1">
      <c r="A27" s="7" t="s">
        <v>304</v>
      </c>
      <c r="B27" s="12">
        <v>246</v>
      </c>
      <c r="C27" s="38">
        <v>180</v>
      </c>
      <c r="D27" s="15">
        <v>56692.341935483877</v>
      </c>
      <c r="E27" s="15">
        <v>326492.45161290321</v>
      </c>
      <c r="F27" s="15">
        <v>200568</v>
      </c>
      <c r="G27" s="15">
        <v>104998.3870967742</v>
      </c>
      <c r="H27" s="15">
        <v>20926.064516129034</v>
      </c>
      <c r="I27" s="15">
        <v>61584253.709677421</v>
      </c>
      <c r="J27" s="38">
        <v>43495134.096774191</v>
      </c>
      <c r="K27" s="38">
        <v>14634297.838709677</v>
      </c>
      <c r="L27" s="38">
        <v>3454821.7741935486</v>
      </c>
      <c r="M27" s="38">
        <v>217916</v>
      </c>
      <c r="N27" s="15">
        <v>230.45667453448729</v>
      </c>
      <c r="O27" s="15">
        <v>1327.2050878573302</v>
      </c>
      <c r="P27" s="15">
        <v>250342.49475478625</v>
      </c>
      <c r="Q27" s="38">
        <v>887</v>
      </c>
      <c r="R27" s="15">
        <v>5.7590221265590511</v>
      </c>
      <c r="S27" s="15">
        <v>1086.2887580082784</v>
      </c>
      <c r="T27" s="83">
        <v>3.8439999999999999</v>
      </c>
      <c r="U27" s="7" t="s">
        <v>304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2"/>
      <c r="U28" s="9"/>
    </row>
    <row r="29" spans="1:21" s="42" customFormat="1" ht="10.5">
      <c r="A29" s="42" t="s">
        <v>303</v>
      </c>
    </row>
    <row r="30" spans="1:21" s="3" customFormat="1" ht="10.5">
      <c r="A30" s="3" t="s">
        <v>302</v>
      </c>
    </row>
    <row r="31" spans="1:21" ht="10.5" customHeight="1">
      <c r="T31" s="81"/>
    </row>
    <row r="32" spans="1:21" ht="10.5" customHeight="1">
      <c r="T32" s="81"/>
    </row>
    <row r="33" spans="1:20" ht="10.5" customHeight="1">
      <c r="T33" s="81"/>
    </row>
    <row r="34" spans="1:20" ht="10.5" customHeight="1">
      <c r="T34" s="81"/>
    </row>
    <row r="35" spans="1:20" ht="10.5" customHeight="1">
      <c r="T35" s="81"/>
    </row>
    <row r="36" spans="1:20" ht="10.5" customHeight="1">
      <c r="T36" s="81"/>
    </row>
    <row r="37" spans="1:20" ht="10.5" customHeight="1">
      <c r="T37" s="81"/>
    </row>
    <row r="38" spans="1:20" ht="10.5" customHeight="1">
      <c r="T38" s="81"/>
    </row>
    <row r="39" spans="1:20" ht="10.5" customHeight="1">
      <c r="T39" s="81"/>
    </row>
    <row r="40" spans="1:20" ht="10.5" customHeight="1">
      <c r="T40" s="81"/>
    </row>
    <row r="41" spans="1:20" ht="10.5" customHeight="1">
      <c r="T41" s="81"/>
    </row>
    <row r="42" spans="1:20">
      <c r="T42" s="81"/>
    </row>
    <row r="44" spans="1:20">
      <c r="A44" s="80"/>
      <c r="B44" s="80" t="e">
        <f>B14-#REF!</f>
        <v>#REF!</v>
      </c>
      <c r="D44" s="80" t="e">
        <f>D14-#REF!</f>
        <v>#REF!</v>
      </c>
      <c r="E44" s="80" t="e">
        <f>E14-#REF!</f>
        <v>#REF!</v>
      </c>
      <c r="F44" s="80" t="e">
        <f>F14-#REF!</f>
        <v>#REF!</v>
      </c>
      <c r="G44" s="80" t="e">
        <f>G14-#REF!</f>
        <v>#REF!</v>
      </c>
      <c r="H44" s="80" t="e">
        <f>H14-#REF!</f>
        <v>#REF!</v>
      </c>
      <c r="I44" s="80" t="e">
        <f>I14-#REF!</f>
        <v>#REF!</v>
      </c>
      <c r="J44" s="80" t="e">
        <f>J14-#REF!</f>
        <v>#REF!</v>
      </c>
      <c r="K44" s="80" t="e">
        <f>K14-#REF!</f>
        <v>#REF!</v>
      </c>
      <c r="L44" s="80" t="e">
        <f>L14-#REF!</f>
        <v>#REF!</v>
      </c>
      <c r="M44" s="80" t="e">
        <f>M14-#REF!</f>
        <v>#REF!</v>
      </c>
      <c r="N44" s="80" t="e">
        <f>N14-#REF!</f>
        <v>#REF!</v>
      </c>
      <c r="O44" s="80" t="e">
        <f>O14-#REF!</f>
        <v>#REF!</v>
      </c>
      <c r="P44" s="80" t="e">
        <f>P14-#REF!</f>
        <v>#REF!</v>
      </c>
      <c r="Q44" s="80" t="e">
        <f>Q14-#REF!</f>
        <v>#REF!</v>
      </c>
      <c r="R44" s="80" t="e">
        <f>R14-#REF!</f>
        <v>#REF!</v>
      </c>
      <c r="S44" s="80" t="e">
        <f>S14-#REF!</f>
        <v>#REF!</v>
      </c>
      <c r="T44" s="80" t="e">
        <f>T14-#REF!</f>
        <v>#REF!</v>
      </c>
    </row>
    <row r="46" spans="1:20">
      <c r="B46" s="80">
        <f t="shared" ref="B46:B57" si="0">B16-B31</f>
        <v>244</v>
      </c>
      <c r="D46" s="80">
        <f t="shared" ref="D46:T46" si="1">D16-D31</f>
        <v>56975.199999999997</v>
      </c>
      <c r="E46" s="80">
        <f t="shared" si="1"/>
        <v>370129.2</v>
      </c>
      <c r="F46" s="80">
        <f t="shared" si="1"/>
        <v>208070.6</v>
      </c>
      <c r="G46" s="80">
        <f t="shared" si="1"/>
        <v>138520.26666666666</v>
      </c>
      <c r="H46" s="80">
        <f t="shared" si="1"/>
        <v>23538.333333333332</v>
      </c>
      <c r="I46" s="80">
        <f t="shared" si="1"/>
        <v>67557192.266666666</v>
      </c>
      <c r="J46" s="80">
        <f t="shared" si="1"/>
        <v>45272031.266666666</v>
      </c>
      <c r="K46" s="80">
        <f t="shared" si="1"/>
        <v>18383701</v>
      </c>
      <c r="L46" s="80">
        <f t="shared" si="1"/>
        <v>3901460</v>
      </c>
      <c r="M46" s="80">
        <f t="shared" si="1"/>
        <v>213195</v>
      </c>
      <c r="N46" s="80">
        <f t="shared" si="1"/>
        <v>233.50491803278686</v>
      </c>
      <c r="O46" s="80">
        <f t="shared" si="1"/>
        <v>1516.9229508196722</v>
      </c>
      <c r="P46" s="80">
        <f t="shared" si="1"/>
        <v>276873.73879781418</v>
      </c>
      <c r="Q46" s="80">
        <f t="shared" si="1"/>
        <v>872</v>
      </c>
      <c r="R46" s="80">
        <f t="shared" si="1"/>
        <v>6.4963212064196361</v>
      </c>
      <c r="S46" s="80">
        <f t="shared" si="1"/>
        <v>1185.7297958878016</v>
      </c>
      <c r="T46" s="80">
        <f t="shared" si="1"/>
        <v>3.742</v>
      </c>
    </row>
    <row r="47" spans="1:20">
      <c r="B47" s="80">
        <f t="shared" si="0"/>
        <v>245</v>
      </c>
      <c r="D47" s="80">
        <f t="shared" ref="D47:T47" si="2">D17-D32</f>
        <v>57029.600000000006</v>
      </c>
      <c r="E47" s="80">
        <f t="shared" si="2"/>
        <v>351234.12903225806</v>
      </c>
      <c r="F47" s="80">
        <f t="shared" si="2"/>
        <v>184304.45161290321</v>
      </c>
      <c r="G47" s="80">
        <f t="shared" si="2"/>
        <v>144150.64516129033</v>
      </c>
      <c r="H47" s="80">
        <f t="shared" si="2"/>
        <v>22779.032258064515</v>
      </c>
      <c r="I47" s="80">
        <f t="shared" si="2"/>
        <v>62753988.451612905</v>
      </c>
      <c r="J47" s="80">
        <f t="shared" si="2"/>
        <v>39879589.870967738</v>
      </c>
      <c r="K47" s="80">
        <f t="shared" si="2"/>
        <v>19098727.612903226</v>
      </c>
      <c r="L47" s="80">
        <f t="shared" si="2"/>
        <v>3775670.9677419355</v>
      </c>
      <c r="M47" s="80">
        <f t="shared" si="2"/>
        <v>213591</v>
      </c>
      <c r="N47" s="80">
        <f t="shared" si="2"/>
        <v>232.77387755102043</v>
      </c>
      <c r="O47" s="80">
        <f t="shared" si="2"/>
        <v>1433.608689927584</v>
      </c>
      <c r="P47" s="80">
        <f t="shared" si="2"/>
        <v>256138.72837393024</v>
      </c>
      <c r="Q47" s="80">
        <f t="shared" si="2"/>
        <v>873</v>
      </c>
      <c r="R47" s="80">
        <f t="shared" si="2"/>
        <v>6.1588040076075936</v>
      </c>
      <c r="S47" s="80">
        <f t="shared" si="2"/>
        <v>1100.3757426251086</v>
      </c>
      <c r="T47" s="80">
        <f t="shared" si="2"/>
        <v>3.7450000000000001</v>
      </c>
    </row>
    <row r="48" spans="1:20">
      <c r="B48" s="80">
        <f t="shared" si="0"/>
        <v>246</v>
      </c>
      <c r="D48" s="80">
        <f t="shared" ref="D48:T48" si="3">D18-D33</f>
        <v>56990.400000000001</v>
      </c>
      <c r="E48" s="80">
        <f t="shared" si="3"/>
        <v>347686.16666666669</v>
      </c>
      <c r="F48" s="80">
        <f t="shared" si="3"/>
        <v>173826.96666666667</v>
      </c>
      <c r="G48" s="80">
        <f t="shared" si="3"/>
        <v>150320.86666666667</v>
      </c>
      <c r="H48" s="80">
        <f t="shared" si="3"/>
        <v>23538.333333333332</v>
      </c>
      <c r="I48" s="80">
        <f t="shared" si="3"/>
        <v>61464955.700000003</v>
      </c>
      <c r="J48" s="80">
        <f t="shared" si="3"/>
        <v>37660755.06666667</v>
      </c>
      <c r="K48" s="80">
        <f t="shared" si="3"/>
        <v>19902707.300000001</v>
      </c>
      <c r="L48" s="80">
        <f t="shared" si="3"/>
        <v>3901493.3333333335</v>
      </c>
      <c r="M48" s="80">
        <f t="shared" si="3"/>
        <v>235044</v>
      </c>
      <c r="N48" s="80">
        <f t="shared" si="3"/>
        <v>231.66829268292685</v>
      </c>
      <c r="O48" s="80">
        <f t="shared" si="3"/>
        <v>1413.3584010840109</v>
      </c>
      <c r="P48" s="80">
        <f t="shared" si="3"/>
        <v>249857.54349593498</v>
      </c>
      <c r="Q48" s="80">
        <f t="shared" si="3"/>
        <v>956.5</v>
      </c>
      <c r="R48" s="80">
        <f t="shared" si="3"/>
        <v>6.1007848105411906</v>
      </c>
      <c r="S48" s="80">
        <f t="shared" si="3"/>
        <v>1078.5142006373003</v>
      </c>
      <c r="T48" s="80">
        <f t="shared" si="3"/>
        <v>4.1239999999999997</v>
      </c>
    </row>
    <row r="49" spans="2:20">
      <c r="B49" s="80">
        <f t="shared" si="0"/>
        <v>245</v>
      </c>
      <c r="D49" s="80">
        <f t="shared" ref="D49:T49" si="4">D19-D34</f>
        <v>57183.354838709674</v>
      </c>
      <c r="E49" s="80">
        <f t="shared" si="4"/>
        <v>340266.67741935485</v>
      </c>
      <c r="F49" s="80">
        <f t="shared" si="4"/>
        <v>186845.25806451612</v>
      </c>
      <c r="G49" s="80">
        <f t="shared" si="4"/>
        <v>130642.3870967742</v>
      </c>
      <c r="H49" s="80">
        <f t="shared" si="4"/>
        <v>22779.032258064515</v>
      </c>
      <c r="I49" s="80">
        <f t="shared" si="4"/>
        <v>61874782.225806452</v>
      </c>
      <c r="J49" s="80">
        <f t="shared" si="4"/>
        <v>40409582.483870968</v>
      </c>
      <c r="K49" s="80">
        <f t="shared" si="4"/>
        <v>17689593.290322579</v>
      </c>
      <c r="L49" s="80">
        <f t="shared" si="4"/>
        <v>3775606.4516129033</v>
      </c>
      <c r="M49" s="80">
        <f t="shared" si="4"/>
        <v>304415</v>
      </c>
      <c r="N49" s="80">
        <f t="shared" si="4"/>
        <v>233.40144832126398</v>
      </c>
      <c r="O49" s="80">
        <f t="shared" si="4"/>
        <v>1388.8435813034891</v>
      </c>
      <c r="P49" s="80">
        <f t="shared" si="4"/>
        <v>252550.13153390388</v>
      </c>
      <c r="Q49" s="80">
        <f t="shared" si="4"/>
        <v>1242.7</v>
      </c>
      <c r="R49" s="80">
        <f t="shared" si="4"/>
        <v>5.950449713541726</v>
      </c>
      <c r="S49" s="80">
        <f t="shared" si="4"/>
        <v>1082.0418354314702</v>
      </c>
      <c r="T49" s="80">
        <f t="shared" si="4"/>
        <v>5.3230000000000004</v>
      </c>
    </row>
    <row r="50" spans="2:20">
      <c r="B50" s="80">
        <f t="shared" si="0"/>
        <v>246</v>
      </c>
      <c r="D50" s="80">
        <f t="shared" ref="D50:T50" si="5">D20-D35</f>
        <v>56740.709677419356</v>
      </c>
      <c r="E50" s="80">
        <f t="shared" si="5"/>
        <v>317822.3548387097</v>
      </c>
      <c r="F50" s="80">
        <f t="shared" si="5"/>
        <v>178837.19354838709</v>
      </c>
      <c r="G50" s="80">
        <f t="shared" si="5"/>
        <v>116206.12903225806</v>
      </c>
      <c r="H50" s="80">
        <f t="shared" si="5"/>
        <v>22779.032258064515</v>
      </c>
      <c r="I50" s="80">
        <f t="shared" si="5"/>
        <v>58308938.451612905</v>
      </c>
      <c r="J50" s="80">
        <f t="shared" si="5"/>
        <v>38671301.709677421</v>
      </c>
      <c r="K50" s="80">
        <f t="shared" si="5"/>
        <v>15861965.774193548</v>
      </c>
      <c r="L50" s="80">
        <f t="shared" si="5"/>
        <v>3775670.9677419355</v>
      </c>
      <c r="M50" s="80">
        <f t="shared" si="5"/>
        <v>321963</v>
      </c>
      <c r="N50" s="80">
        <f t="shared" si="5"/>
        <v>230.6532913716234</v>
      </c>
      <c r="O50" s="80">
        <f t="shared" si="5"/>
        <v>1291.9607920272751</v>
      </c>
      <c r="P50" s="80">
        <f t="shared" si="5"/>
        <v>237028.20508785735</v>
      </c>
      <c r="Q50" s="80">
        <f t="shared" si="5"/>
        <v>1308.5</v>
      </c>
      <c r="R50" s="80">
        <f t="shared" si="5"/>
        <v>5.6013108867616248</v>
      </c>
      <c r="S50" s="80">
        <f t="shared" si="5"/>
        <v>1027.6385118041208</v>
      </c>
      <c r="T50" s="80">
        <f t="shared" si="5"/>
        <v>5.6740000000000004</v>
      </c>
    </row>
    <row r="51" spans="2:20">
      <c r="B51" s="80">
        <f t="shared" si="0"/>
        <v>244</v>
      </c>
      <c r="D51" s="80">
        <f t="shared" ref="D51:T51" si="6">D21-D36</f>
        <v>56623.373333333337</v>
      </c>
      <c r="E51" s="80">
        <f t="shared" si="6"/>
        <v>337549.33333333331</v>
      </c>
      <c r="F51" s="80">
        <f t="shared" si="6"/>
        <v>177283.26666666666</v>
      </c>
      <c r="G51" s="80">
        <f t="shared" si="6"/>
        <v>136727.73333333334</v>
      </c>
      <c r="H51" s="80">
        <f t="shared" si="6"/>
        <v>23538.333333333332</v>
      </c>
      <c r="I51" s="80">
        <f t="shared" si="6"/>
        <v>60400335.966666669</v>
      </c>
      <c r="J51" s="80">
        <f t="shared" si="6"/>
        <v>38308497.266666666</v>
      </c>
      <c r="K51" s="80">
        <f t="shared" si="6"/>
        <v>18190378.699999999</v>
      </c>
      <c r="L51" s="80">
        <f t="shared" si="6"/>
        <v>3901460</v>
      </c>
      <c r="M51" s="80">
        <f t="shared" si="6"/>
        <v>310101</v>
      </c>
      <c r="N51" s="80">
        <f t="shared" si="6"/>
        <v>232.06300546448088</v>
      </c>
      <c r="O51" s="80">
        <f t="shared" si="6"/>
        <v>1383.398907103825</v>
      </c>
      <c r="P51" s="80">
        <f t="shared" si="6"/>
        <v>247542.36051912568</v>
      </c>
      <c r="Q51" s="80">
        <f t="shared" si="6"/>
        <v>1269.9000000000001</v>
      </c>
      <c r="R51" s="80">
        <f t="shared" si="6"/>
        <v>5.9613073800148015</v>
      </c>
      <c r="S51" s="80">
        <f t="shared" si="6"/>
        <v>1066.7032430423903</v>
      </c>
      <c r="T51" s="80">
        <f t="shared" si="6"/>
        <v>5.4770000000000003</v>
      </c>
    </row>
    <row r="52" spans="2:20">
      <c r="B52" s="80">
        <f t="shared" si="0"/>
        <v>245</v>
      </c>
      <c r="D52" s="80">
        <f t="shared" ref="D52:T52" si="7">D22-D37</f>
        <v>57049.612903225803</v>
      </c>
      <c r="E52" s="80">
        <f t="shared" si="7"/>
        <v>340851.12903225806</v>
      </c>
      <c r="F52" s="80">
        <f t="shared" si="7"/>
        <v>180522.48387096773</v>
      </c>
      <c r="G52" s="80">
        <f t="shared" si="7"/>
        <v>137549.61290322582</v>
      </c>
      <c r="H52" s="80">
        <f t="shared" si="7"/>
        <v>22779.032258064515</v>
      </c>
      <c r="I52" s="80">
        <f t="shared" si="7"/>
        <v>61230934.870967738</v>
      </c>
      <c r="J52" s="80">
        <f t="shared" si="7"/>
        <v>39152800.548387095</v>
      </c>
      <c r="K52" s="80">
        <f t="shared" si="7"/>
        <v>18302527.870967742</v>
      </c>
      <c r="L52" s="80">
        <f t="shared" si="7"/>
        <v>3775606.4516129033</v>
      </c>
      <c r="M52" s="80">
        <f t="shared" si="7"/>
        <v>246845</v>
      </c>
      <c r="N52" s="80">
        <f t="shared" si="7"/>
        <v>232.8555628703094</v>
      </c>
      <c r="O52" s="80">
        <f t="shared" si="7"/>
        <v>1391.2290980908492</v>
      </c>
      <c r="P52" s="80">
        <f t="shared" si="7"/>
        <v>249922.1831468071</v>
      </c>
      <c r="Q52" s="80">
        <f t="shared" si="7"/>
        <v>1005.5</v>
      </c>
      <c r="R52" s="80">
        <f t="shared" si="7"/>
        <v>5.974644028005053</v>
      </c>
      <c r="S52" s="80">
        <f t="shared" si="7"/>
        <v>1073.2927316235218</v>
      </c>
      <c r="T52" s="80">
        <f t="shared" si="7"/>
        <v>4.327</v>
      </c>
    </row>
    <row r="53" spans="2:20">
      <c r="B53" s="80">
        <f t="shared" si="0"/>
        <v>246</v>
      </c>
      <c r="D53" s="80">
        <f t="shared" ref="D53:T53" si="8">D23-D38</f>
        <v>57157.933333333334</v>
      </c>
      <c r="E53" s="80">
        <f t="shared" si="8"/>
        <v>371481.2</v>
      </c>
      <c r="F53" s="80">
        <f t="shared" si="8"/>
        <v>208851.33333333334</v>
      </c>
      <c r="G53" s="80">
        <f t="shared" si="8"/>
        <v>139091.53333333333</v>
      </c>
      <c r="H53" s="80">
        <f t="shared" si="8"/>
        <v>23538.333333333332</v>
      </c>
      <c r="I53" s="80">
        <f t="shared" si="8"/>
        <v>67658849.200000003</v>
      </c>
      <c r="J53" s="80">
        <f t="shared" si="8"/>
        <v>45215729.166666664</v>
      </c>
      <c r="K53" s="80">
        <f t="shared" si="8"/>
        <v>18541593.366666667</v>
      </c>
      <c r="L53" s="80">
        <f t="shared" si="8"/>
        <v>3901526.6666666665</v>
      </c>
      <c r="M53" s="80">
        <f t="shared" si="8"/>
        <v>221954</v>
      </c>
      <c r="N53" s="80">
        <f t="shared" si="8"/>
        <v>232.34932249322495</v>
      </c>
      <c r="O53" s="80">
        <f t="shared" si="8"/>
        <v>1510.0861788617888</v>
      </c>
      <c r="P53" s="80">
        <f t="shared" si="8"/>
        <v>275035.97235772357</v>
      </c>
      <c r="Q53" s="80">
        <f t="shared" si="8"/>
        <v>903.5</v>
      </c>
      <c r="R53" s="80">
        <f t="shared" si="8"/>
        <v>6.4992062927397658</v>
      </c>
      <c r="S53" s="80">
        <f t="shared" si="8"/>
        <v>1183.7175568512507</v>
      </c>
      <c r="T53" s="80">
        <f t="shared" si="8"/>
        <v>3.883</v>
      </c>
    </row>
    <row r="54" spans="2:20">
      <c r="B54" s="80">
        <f t="shared" si="0"/>
        <v>246</v>
      </c>
      <c r="D54" s="80">
        <f t="shared" ref="D54:T54" si="9">D24-D39</f>
        <v>56681.367741935479</v>
      </c>
      <c r="E54" s="80">
        <f t="shared" si="9"/>
        <v>324598.77419354836</v>
      </c>
      <c r="F54" s="80">
        <f t="shared" si="9"/>
        <v>189876.5806451613</v>
      </c>
      <c r="G54" s="80">
        <f t="shared" si="9"/>
        <v>111943.16129032258</v>
      </c>
      <c r="H54" s="80">
        <f t="shared" si="9"/>
        <v>22779.032258064515</v>
      </c>
      <c r="I54" s="80">
        <f t="shared" si="9"/>
        <v>60076054.290322579</v>
      </c>
      <c r="J54" s="80">
        <f t="shared" si="9"/>
        <v>41092662.161290325</v>
      </c>
      <c r="K54" s="80">
        <f t="shared" si="9"/>
        <v>15207721.161290323</v>
      </c>
      <c r="L54" s="80">
        <f t="shared" si="9"/>
        <v>3775670.9677419355</v>
      </c>
      <c r="M54" s="80">
        <f t="shared" si="9"/>
        <v>225454</v>
      </c>
      <c r="N54" s="80">
        <f t="shared" si="9"/>
        <v>230.41206399160762</v>
      </c>
      <c r="O54" s="80">
        <f t="shared" si="9"/>
        <v>1319.5072121688959</v>
      </c>
      <c r="P54" s="80">
        <f t="shared" si="9"/>
        <v>244211.60280618936</v>
      </c>
      <c r="Q54" s="80">
        <f t="shared" si="9"/>
        <v>915</v>
      </c>
      <c r="R54" s="80">
        <f t="shared" si="9"/>
        <v>5.7267279729630678</v>
      </c>
      <c r="S54" s="80">
        <f t="shared" si="9"/>
        <v>1059.8906957193194</v>
      </c>
      <c r="T54" s="80">
        <f t="shared" si="9"/>
        <v>3.9780000000000002</v>
      </c>
    </row>
    <row r="55" spans="2:20">
      <c r="B55" s="80">
        <f t="shared" si="0"/>
        <v>245</v>
      </c>
      <c r="D55" s="80">
        <f t="shared" ref="D55:T55" si="10">D25-D40</f>
        <v>56512.051612903226</v>
      </c>
      <c r="E55" s="80">
        <f t="shared" si="10"/>
        <v>319020.29032258067</v>
      </c>
      <c r="F55" s="80">
        <f t="shared" si="10"/>
        <v>170471.45161290321</v>
      </c>
      <c r="G55" s="80">
        <f t="shared" si="10"/>
        <v>125769.80645161291</v>
      </c>
      <c r="H55" s="80">
        <f t="shared" si="10"/>
        <v>22779.032258064515</v>
      </c>
      <c r="I55" s="80">
        <f t="shared" si="10"/>
        <v>57664290.548387095</v>
      </c>
      <c r="J55" s="80">
        <f t="shared" si="10"/>
        <v>36985292.032258064</v>
      </c>
      <c r="K55" s="80">
        <f t="shared" si="10"/>
        <v>16903392.064516131</v>
      </c>
      <c r="L55" s="80">
        <f t="shared" si="10"/>
        <v>3775606.4516129033</v>
      </c>
      <c r="M55" s="80">
        <f t="shared" si="10"/>
        <v>225138</v>
      </c>
      <c r="N55" s="80">
        <f t="shared" si="10"/>
        <v>230.66143515470705</v>
      </c>
      <c r="O55" s="80">
        <f t="shared" si="10"/>
        <v>1302.123633969717</v>
      </c>
      <c r="P55" s="80">
        <f t="shared" si="10"/>
        <v>235364.45121790652</v>
      </c>
      <c r="Q55" s="80">
        <f t="shared" si="10"/>
        <v>918.1</v>
      </c>
      <c r="R55" s="80">
        <f t="shared" si="10"/>
        <v>5.6451726882578743</v>
      </c>
      <c r="S55" s="80">
        <f t="shared" si="10"/>
        <v>1020.3892603895623</v>
      </c>
      <c r="T55" s="80">
        <f t="shared" si="10"/>
        <v>3.984</v>
      </c>
    </row>
    <row r="56" spans="2:20">
      <c r="B56" s="80">
        <f t="shared" si="0"/>
        <v>245</v>
      </c>
      <c r="D56" s="80">
        <f t="shared" ref="D56:T56" si="11">D26-D41</f>
        <v>56819.278571428571</v>
      </c>
      <c r="E56" s="80">
        <f t="shared" si="11"/>
        <v>325510.39285714284</v>
      </c>
      <c r="F56" s="80">
        <f t="shared" si="11"/>
        <v>179972.46428571429</v>
      </c>
      <c r="G56" s="80">
        <f t="shared" si="11"/>
        <v>120318.28571428571</v>
      </c>
      <c r="H56" s="80">
        <f t="shared" si="11"/>
        <v>25219.642857142859</v>
      </c>
      <c r="I56" s="80">
        <f t="shared" si="11"/>
        <v>59718243.642857142</v>
      </c>
      <c r="J56" s="80">
        <f t="shared" si="11"/>
        <v>39019970.857142858</v>
      </c>
      <c r="K56" s="80">
        <f t="shared" si="11"/>
        <v>16518065.642857144</v>
      </c>
      <c r="L56" s="80">
        <f t="shared" si="11"/>
        <v>4180207.1428571427</v>
      </c>
      <c r="M56" s="80">
        <f t="shared" si="11"/>
        <v>227688</v>
      </c>
      <c r="N56" s="80">
        <f t="shared" si="11"/>
        <v>231.91542274052478</v>
      </c>
      <c r="O56" s="80">
        <f t="shared" si="11"/>
        <v>1328.6138483965015</v>
      </c>
      <c r="P56" s="80">
        <f t="shared" si="11"/>
        <v>243747.93323615161</v>
      </c>
      <c r="Q56" s="80">
        <f t="shared" si="11"/>
        <v>928.8</v>
      </c>
      <c r="R56" s="80">
        <f t="shared" si="11"/>
        <v>5.7288723306815248</v>
      </c>
      <c r="S56" s="80">
        <f t="shared" si="11"/>
        <v>1051.0208004099213</v>
      </c>
      <c r="T56" s="80">
        <f t="shared" si="11"/>
        <v>4.0069999999999997</v>
      </c>
    </row>
    <row r="57" spans="2:20">
      <c r="B57" s="80">
        <f t="shared" si="0"/>
        <v>246</v>
      </c>
      <c r="D57" s="80">
        <f t="shared" ref="D57:T57" si="12">D27-D42</f>
        <v>56692.341935483877</v>
      </c>
      <c r="E57" s="80">
        <f t="shared" si="12"/>
        <v>326492.45161290321</v>
      </c>
      <c r="F57" s="80">
        <f t="shared" si="12"/>
        <v>200568</v>
      </c>
      <c r="G57" s="80">
        <f t="shared" si="12"/>
        <v>104998.3870967742</v>
      </c>
      <c r="H57" s="80">
        <f t="shared" si="12"/>
        <v>20926.064516129034</v>
      </c>
      <c r="I57" s="80">
        <f t="shared" si="12"/>
        <v>61584253.709677421</v>
      </c>
      <c r="J57" s="80">
        <f t="shared" si="12"/>
        <v>43495134.096774191</v>
      </c>
      <c r="K57" s="80">
        <f t="shared" si="12"/>
        <v>14634297.838709677</v>
      </c>
      <c r="L57" s="80">
        <f t="shared" si="12"/>
        <v>3454821.7741935486</v>
      </c>
      <c r="M57" s="80">
        <f t="shared" si="12"/>
        <v>217916</v>
      </c>
      <c r="N57" s="80">
        <f t="shared" si="12"/>
        <v>230.45667453448729</v>
      </c>
      <c r="O57" s="80">
        <f t="shared" si="12"/>
        <v>1327.2050878573302</v>
      </c>
      <c r="P57" s="80">
        <f t="shared" si="12"/>
        <v>250342.49475478625</v>
      </c>
      <c r="Q57" s="80">
        <f t="shared" si="12"/>
        <v>887</v>
      </c>
      <c r="R57" s="80">
        <f t="shared" si="12"/>
        <v>5.7590221265590511</v>
      </c>
      <c r="S57" s="80">
        <f t="shared" si="12"/>
        <v>1086.2887580082784</v>
      </c>
      <c r="T57" s="80">
        <f t="shared" si="12"/>
        <v>3.8439999999999999</v>
      </c>
    </row>
    <row r="58" spans="2:20">
      <c r="B58" s="80"/>
    </row>
  </sheetData>
  <mergeCells count="19">
    <mergeCell ref="N6:Q6"/>
    <mergeCell ref="R6:T6"/>
    <mergeCell ref="U6:U8"/>
    <mergeCell ref="O7:O8"/>
    <mergeCell ref="P7:P8"/>
    <mergeCell ref="Q7:Q8"/>
    <mergeCell ref="R7:R8"/>
    <mergeCell ref="S7:S8"/>
    <mergeCell ref="T7:T8"/>
    <mergeCell ref="H6:H7"/>
    <mergeCell ref="I6:J7"/>
    <mergeCell ref="K6:K7"/>
    <mergeCell ref="L6:L7"/>
    <mergeCell ref="M6:M7"/>
    <mergeCell ref="A6:A8"/>
    <mergeCell ref="B6:B7"/>
    <mergeCell ref="C6:C7"/>
    <mergeCell ref="D6:D7"/>
    <mergeCell ref="E6:G7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/>
    <row r="2" spans="1:21" s="1" customFormat="1" ht="13.5" customHeight="1">
      <c r="A2" s="6" t="s">
        <v>301</v>
      </c>
      <c r="E2" s="60"/>
      <c r="F2" s="60"/>
      <c r="H2" s="6"/>
      <c r="I2" s="6"/>
    </row>
    <row r="3" spans="1:21" s="1" customFormat="1" ht="10.5" customHeight="1">
      <c r="G3" s="76"/>
    </row>
    <row r="4" spans="1:21" s="1" customFormat="1" ht="13.5" customHeight="1">
      <c r="A4" s="28" t="s">
        <v>283</v>
      </c>
      <c r="G4" s="59"/>
      <c r="I4" s="28"/>
      <c r="K4" s="6"/>
      <c r="L4" s="6"/>
      <c r="M4" s="6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317" t="s">
        <v>155</v>
      </c>
      <c r="B6" s="320" t="s">
        <v>226</v>
      </c>
      <c r="C6" s="320" t="s">
        <v>225</v>
      </c>
      <c r="D6" s="324" t="s">
        <v>258</v>
      </c>
      <c r="E6" s="311" t="s">
        <v>282</v>
      </c>
      <c r="F6" s="325"/>
      <c r="G6" s="325"/>
      <c r="H6" s="313" t="s">
        <v>148</v>
      </c>
      <c r="I6" s="308" t="s">
        <v>147</v>
      </c>
      <c r="J6" s="309"/>
      <c r="K6" s="339" t="s">
        <v>281</v>
      </c>
      <c r="L6" s="313" t="s">
        <v>223</v>
      </c>
      <c r="M6" s="315" t="s">
        <v>280</v>
      </c>
      <c r="N6" s="332" t="s">
        <v>2</v>
      </c>
      <c r="O6" s="333"/>
      <c r="P6" s="333"/>
      <c r="Q6" s="334"/>
      <c r="R6" s="332" t="s">
        <v>0</v>
      </c>
      <c r="S6" s="333"/>
      <c r="T6" s="334"/>
      <c r="U6" s="328" t="s">
        <v>155</v>
      </c>
    </row>
    <row r="7" spans="1:21" s="3" customFormat="1" ht="10.5" customHeight="1">
      <c r="A7" s="318"/>
      <c r="B7" s="321"/>
      <c r="C7" s="321"/>
      <c r="D7" s="321"/>
      <c r="E7" s="326"/>
      <c r="F7" s="326"/>
      <c r="G7" s="326"/>
      <c r="H7" s="327"/>
      <c r="I7" s="310"/>
      <c r="J7" s="310"/>
      <c r="K7" s="340"/>
      <c r="L7" s="314"/>
      <c r="M7" s="316"/>
      <c r="N7" s="68" t="s">
        <v>194</v>
      </c>
      <c r="O7" s="324" t="s">
        <v>221</v>
      </c>
      <c r="P7" s="324" t="s">
        <v>222</v>
      </c>
      <c r="Q7" s="324" t="s">
        <v>219</v>
      </c>
      <c r="R7" s="324" t="s">
        <v>221</v>
      </c>
      <c r="S7" s="324" t="s">
        <v>220</v>
      </c>
      <c r="T7" s="324" t="s">
        <v>219</v>
      </c>
      <c r="U7" s="329"/>
    </row>
    <row r="8" spans="1:21" s="3" customFormat="1" ht="10.5" customHeight="1">
      <c r="A8" s="31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279</v>
      </c>
      <c r="N8" s="34" t="s">
        <v>218</v>
      </c>
      <c r="O8" s="331"/>
      <c r="P8" s="331"/>
      <c r="Q8" s="331"/>
      <c r="R8" s="331"/>
      <c r="S8" s="331"/>
      <c r="T8" s="331"/>
      <c r="U8" s="33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 customHeight="1">
      <c r="A10" s="4" t="s">
        <v>300</v>
      </c>
      <c r="B10" s="12">
        <v>247</v>
      </c>
      <c r="C10" s="15">
        <v>180</v>
      </c>
      <c r="D10" s="15">
        <v>52297.1</v>
      </c>
      <c r="E10" s="15">
        <v>318565</v>
      </c>
      <c r="F10" s="15">
        <v>174345</v>
      </c>
      <c r="G10" s="15">
        <v>121838</v>
      </c>
      <c r="H10" s="15">
        <v>22382</v>
      </c>
      <c r="I10" s="15">
        <v>58017720</v>
      </c>
      <c r="J10" s="15">
        <v>37959892</v>
      </c>
      <c r="K10" s="15">
        <v>16266668</v>
      </c>
      <c r="L10" s="15">
        <v>3791160</v>
      </c>
      <c r="M10" s="15">
        <v>242414</v>
      </c>
      <c r="N10" s="15">
        <v>211.6</v>
      </c>
      <c r="O10" s="15">
        <v>1289</v>
      </c>
      <c r="P10" s="15">
        <v>234729</v>
      </c>
      <c r="Q10" s="15">
        <v>981</v>
      </c>
      <c r="R10" s="15">
        <v>6.1</v>
      </c>
      <c r="S10" s="15">
        <v>1109.3900000000001</v>
      </c>
      <c r="T10" s="64">
        <v>4.6349999999999998</v>
      </c>
      <c r="U10" s="35" t="s">
        <v>300</v>
      </c>
    </row>
    <row r="11" spans="1:21" s="3" customFormat="1" ht="10.5" customHeight="1">
      <c r="A11" s="5" t="s">
        <v>244</v>
      </c>
      <c r="B11" s="12">
        <v>245</v>
      </c>
      <c r="C11" s="15">
        <v>180</v>
      </c>
      <c r="D11" s="15">
        <v>55978.3</v>
      </c>
      <c r="E11" s="15">
        <v>328248</v>
      </c>
      <c r="F11" s="15">
        <v>179075</v>
      </c>
      <c r="G11" s="15">
        <v>126328</v>
      </c>
      <c r="H11" s="15">
        <v>22845</v>
      </c>
      <c r="I11" s="15">
        <v>59769218</v>
      </c>
      <c r="J11" s="15">
        <v>39012235</v>
      </c>
      <c r="K11" s="15">
        <v>16932311</v>
      </c>
      <c r="L11" s="15">
        <v>3824673</v>
      </c>
      <c r="M11" s="15">
        <v>257863</v>
      </c>
      <c r="N11" s="15">
        <v>228.5</v>
      </c>
      <c r="O11" s="15">
        <v>1340</v>
      </c>
      <c r="P11" s="15">
        <v>243959</v>
      </c>
      <c r="Q11" s="15">
        <v>1053</v>
      </c>
      <c r="R11" s="15">
        <v>5.9</v>
      </c>
      <c r="S11" s="15">
        <v>1067.72</v>
      </c>
      <c r="T11" s="64">
        <v>4.6100000000000003</v>
      </c>
      <c r="U11" s="25" t="s">
        <v>244</v>
      </c>
    </row>
    <row r="12" spans="1:21" s="3" customFormat="1" ht="10.5" customHeight="1">
      <c r="A12" s="5" t="s">
        <v>277</v>
      </c>
      <c r="B12" s="12">
        <v>245</v>
      </c>
      <c r="C12" s="15">
        <v>180</v>
      </c>
      <c r="D12" s="15">
        <v>56042</v>
      </c>
      <c r="E12" s="15">
        <v>326507</v>
      </c>
      <c r="F12" s="15">
        <v>175869</v>
      </c>
      <c r="G12" s="15">
        <v>127489</v>
      </c>
      <c r="H12" s="15">
        <v>23149</v>
      </c>
      <c r="I12" s="15">
        <v>59180062</v>
      </c>
      <c r="J12" s="15">
        <v>38274773</v>
      </c>
      <c r="K12" s="15">
        <v>17061510</v>
      </c>
      <c r="L12" s="15">
        <v>3843779</v>
      </c>
      <c r="M12" s="15">
        <v>257075</v>
      </c>
      <c r="N12" s="15">
        <v>229</v>
      </c>
      <c r="O12" s="15">
        <v>1331</v>
      </c>
      <c r="P12" s="15">
        <v>241327</v>
      </c>
      <c r="Q12" s="15">
        <v>1048</v>
      </c>
      <c r="R12" s="15">
        <v>6</v>
      </c>
      <c r="S12" s="15">
        <v>1056</v>
      </c>
      <c r="T12" s="64">
        <v>4.5999999999999996</v>
      </c>
      <c r="U12" s="25" t="s">
        <v>277</v>
      </c>
    </row>
    <row r="13" spans="1:21" s="3" customFormat="1" ht="10.5" customHeight="1">
      <c r="A13" s="5" t="s">
        <v>299</v>
      </c>
      <c r="B13" s="12">
        <v>248</v>
      </c>
      <c r="C13" s="15">
        <v>180</v>
      </c>
      <c r="D13" s="15">
        <v>56873</v>
      </c>
      <c r="E13" s="15">
        <v>330191</v>
      </c>
      <c r="F13" s="15">
        <v>179042</v>
      </c>
      <c r="G13" s="15">
        <v>127962</v>
      </c>
      <c r="H13" s="15">
        <v>23187</v>
      </c>
      <c r="I13" s="15">
        <v>59891448</v>
      </c>
      <c r="J13" s="15">
        <v>38901880</v>
      </c>
      <c r="K13" s="15">
        <v>17139243</v>
      </c>
      <c r="L13" s="15">
        <v>3850325</v>
      </c>
      <c r="M13" s="15">
        <v>263393</v>
      </c>
      <c r="N13" s="15">
        <v>229</v>
      </c>
      <c r="O13" s="15">
        <v>1331</v>
      </c>
      <c r="P13" s="15">
        <v>241402</v>
      </c>
      <c r="Q13" s="15">
        <v>1062</v>
      </c>
      <c r="R13" s="15">
        <v>6</v>
      </c>
      <c r="S13" s="15">
        <v>1053</v>
      </c>
      <c r="T13" s="64">
        <v>4.6310000000000002</v>
      </c>
      <c r="U13" s="25" t="s">
        <v>299</v>
      </c>
    </row>
    <row r="14" spans="1:21" s="45" customFormat="1" ht="10.5" customHeight="1">
      <c r="A14" s="8" t="s">
        <v>298</v>
      </c>
      <c r="B14" s="21">
        <v>247</v>
      </c>
      <c r="C14" s="22">
        <v>180</v>
      </c>
      <c r="D14" s="22">
        <v>56904.5</v>
      </c>
      <c r="E14" s="22">
        <v>334180</v>
      </c>
      <c r="F14" s="22">
        <v>182052</v>
      </c>
      <c r="G14" s="22">
        <v>128954</v>
      </c>
      <c r="H14" s="22">
        <v>23174</v>
      </c>
      <c r="I14" s="22">
        <v>60631872</v>
      </c>
      <c r="J14" s="22">
        <v>39500292</v>
      </c>
      <c r="K14" s="22">
        <v>17294046</v>
      </c>
      <c r="L14" s="22">
        <v>3837534</v>
      </c>
      <c r="M14" s="22">
        <v>252221</v>
      </c>
      <c r="N14" s="22">
        <v>230.5</v>
      </c>
      <c r="O14" s="22">
        <v>1354</v>
      </c>
      <c r="P14" s="22">
        <v>245614</v>
      </c>
      <c r="Q14" s="22">
        <v>1022</v>
      </c>
      <c r="R14" s="22">
        <v>5.9</v>
      </c>
      <c r="S14" s="22">
        <v>1065.5</v>
      </c>
      <c r="T14" s="77">
        <v>4.4320000000000004</v>
      </c>
      <c r="U14" s="8" t="s">
        <v>298</v>
      </c>
    </row>
    <row r="15" spans="1:21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64"/>
      <c r="U15" s="8"/>
    </row>
    <row r="16" spans="1:21" s="3" customFormat="1" ht="10.5" customHeight="1">
      <c r="A16" s="7" t="s">
        <v>297</v>
      </c>
      <c r="B16" s="12">
        <v>248</v>
      </c>
      <c r="C16" s="15">
        <v>180</v>
      </c>
      <c r="D16" s="15">
        <v>56920.4</v>
      </c>
      <c r="E16" s="15">
        <v>357687</v>
      </c>
      <c r="F16" s="15">
        <v>194785</v>
      </c>
      <c r="G16" s="15">
        <v>139329</v>
      </c>
      <c r="H16" s="15">
        <v>23573</v>
      </c>
      <c r="I16" s="15">
        <v>64862773</v>
      </c>
      <c r="J16" s="15">
        <v>42503755</v>
      </c>
      <c r="K16" s="15">
        <v>18455250</v>
      </c>
      <c r="L16" s="15">
        <v>3903769</v>
      </c>
      <c r="M16" s="15">
        <v>225032</v>
      </c>
      <c r="N16" s="15">
        <v>229.3</v>
      </c>
      <c r="O16" s="15">
        <v>1441</v>
      </c>
      <c r="P16" s="15">
        <v>261263</v>
      </c>
      <c r="Q16" s="15">
        <v>906</v>
      </c>
      <c r="R16" s="15">
        <v>6.3</v>
      </c>
      <c r="S16" s="15">
        <v>1139.53</v>
      </c>
      <c r="T16" s="64">
        <v>3.9529999999999998</v>
      </c>
      <c r="U16" s="7" t="s">
        <v>297</v>
      </c>
    </row>
    <row r="17" spans="1:21" s="3" customFormat="1" ht="10.5" customHeight="1">
      <c r="A17" s="7" t="s">
        <v>296</v>
      </c>
      <c r="B17" s="12">
        <v>248</v>
      </c>
      <c r="C17" s="15">
        <v>180</v>
      </c>
      <c r="D17" s="15">
        <v>56777.4</v>
      </c>
      <c r="E17" s="15">
        <v>345295</v>
      </c>
      <c r="F17" s="15">
        <v>178889</v>
      </c>
      <c r="G17" s="15">
        <v>143593</v>
      </c>
      <c r="H17" s="15">
        <v>22813</v>
      </c>
      <c r="I17" s="15">
        <v>61554104</v>
      </c>
      <c r="J17" s="15">
        <v>38808404</v>
      </c>
      <c r="K17" s="15">
        <v>18967828</v>
      </c>
      <c r="L17" s="15">
        <v>3777873</v>
      </c>
      <c r="M17" s="15">
        <v>229791</v>
      </c>
      <c r="N17" s="15">
        <v>229.3</v>
      </c>
      <c r="O17" s="15">
        <v>1394</v>
      </c>
      <c r="P17" s="15">
        <v>248590</v>
      </c>
      <c r="Q17" s="15">
        <v>928</v>
      </c>
      <c r="R17" s="15">
        <v>6.1</v>
      </c>
      <c r="S17" s="15">
        <v>1084.1300000000001</v>
      </c>
      <c r="T17" s="64">
        <v>4.0469999999999997</v>
      </c>
      <c r="U17" s="7" t="s">
        <v>296</v>
      </c>
    </row>
    <row r="18" spans="1:21" s="3" customFormat="1" ht="10.5" customHeight="1">
      <c r="A18" s="7" t="s">
        <v>295</v>
      </c>
      <c r="B18" s="12">
        <v>247</v>
      </c>
      <c r="C18" s="15">
        <v>180</v>
      </c>
      <c r="D18" s="15">
        <v>57181</v>
      </c>
      <c r="E18" s="15">
        <v>344163</v>
      </c>
      <c r="F18" s="15">
        <v>170378</v>
      </c>
      <c r="G18" s="15">
        <v>150212</v>
      </c>
      <c r="H18" s="15">
        <v>23573</v>
      </c>
      <c r="I18" s="15">
        <v>60806625</v>
      </c>
      <c r="J18" s="15">
        <v>37056391</v>
      </c>
      <c r="K18" s="15">
        <v>19846399</v>
      </c>
      <c r="L18" s="15">
        <v>3903835</v>
      </c>
      <c r="M18" s="15">
        <v>258914</v>
      </c>
      <c r="N18" s="15">
        <v>231.9</v>
      </c>
      <c r="O18" s="15">
        <v>1396</v>
      </c>
      <c r="P18" s="15">
        <v>246647</v>
      </c>
      <c r="Q18" s="15">
        <v>1050.2</v>
      </c>
      <c r="R18" s="15">
        <v>6</v>
      </c>
      <c r="S18" s="15">
        <v>1063.4100000000001</v>
      </c>
      <c r="T18" s="64">
        <v>4.5279999999999996</v>
      </c>
      <c r="U18" s="7" t="s">
        <v>295</v>
      </c>
    </row>
    <row r="19" spans="1:21" s="3" customFormat="1" ht="10.5" customHeight="1">
      <c r="A19" s="7" t="s">
        <v>294</v>
      </c>
      <c r="B19" s="12">
        <v>246</v>
      </c>
      <c r="C19" s="15">
        <v>180</v>
      </c>
      <c r="D19" s="15">
        <v>56982.5</v>
      </c>
      <c r="E19" s="15">
        <v>339240</v>
      </c>
      <c r="F19" s="15">
        <v>186804</v>
      </c>
      <c r="G19" s="15">
        <v>129623</v>
      </c>
      <c r="H19" s="15">
        <v>22813</v>
      </c>
      <c r="I19" s="15">
        <v>61650314</v>
      </c>
      <c r="J19" s="15">
        <v>40342063</v>
      </c>
      <c r="K19" s="15">
        <v>17530411</v>
      </c>
      <c r="L19" s="15">
        <v>3777841</v>
      </c>
      <c r="M19" s="15">
        <v>322184</v>
      </c>
      <c r="N19" s="15">
        <v>231.4</v>
      </c>
      <c r="O19" s="15">
        <v>1378</v>
      </c>
      <c r="P19" s="15">
        <v>250348</v>
      </c>
      <c r="Q19" s="15">
        <v>1308.3</v>
      </c>
      <c r="R19" s="15">
        <v>6</v>
      </c>
      <c r="S19" s="15">
        <v>1081.92</v>
      </c>
      <c r="T19" s="64">
        <v>5.6539999999999999</v>
      </c>
      <c r="U19" s="7" t="s">
        <v>294</v>
      </c>
    </row>
    <row r="20" spans="1:21" s="3" customFormat="1" ht="10.5" customHeight="1">
      <c r="A20" s="7" t="s">
        <v>293</v>
      </c>
      <c r="B20" s="12">
        <v>249</v>
      </c>
      <c r="C20" s="15">
        <v>180</v>
      </c>
      <c r="D20" s="15">
        <v>57096.9</v>
      </c>
      <c r="E20" s="15">
        <v>314463</v>
      </c>
      <c r="F20" s="15">
        <v>175245</v>
      </c>
      <c r="G20" s="15">
        <v>116405</v>
      </c>
      <c r="H20" s="15">
        <v>22813</v>
      </c>
      <c r="I20" s="15">
        <v>57515940</v>
      </c>
      <c r="J20" s="15">
        <v>37901492</v>
      </c>
      <c r="K20" s="15">
        <v>15836575</v>
      </c>
      <c r="L20" s="15">
        <v>3777873</v>
      </c>
      <c r="M20" s="15">
        <v>327877</v>
      </c>
      <c r="N20" s="15">
        <v>229</v>
      </c>
      <c r="O20" s="15">
        <v>1261</v>
      </c>
      <c r="P20" s="15">
        <v>230659</v>
      </c>
      <c r="Q20" s="15">
        <v>1314.9</v>
      </c>
      <c r="R20" s="15">
        <v>5.5</v>
      </c>
      <c r="S20" s="15">
        <v>1007.34</v>
      </c>
      <c r="T20" s="64">
        <v>5.742</v>
      </c>
      <c r="U20" s="7" t="s">
        <v>293</v>
      </c>
    </row>
    <row r="21" spans="1:21" s="3" customFormat="1" ht="10.5" customHeight="1">
      <c r="A21" s="7" t="s">
        <v>292</v>
      </c>
      <c r="B21" s="12">
        <v>248</v>
      </c>
      <c r="C21" s="15">
        <v>180</v>
      </c>
      <c r="D21" s="15">
        <v>56810.8</v>
      </c>
      <c r="E21" s="15">
        <v>333123</v>
      </c>
      <c r="F21" s="15">
        <v>172433</v>
      </c>
      <c r="G21" s="15">
        <v>137117</v>
      </c>
      <c r="H21" s="15">
        <v>23573</v>
      </c>
      <c r="I21" s="15">
        <v>59451102</v>
      </c>
      <c r="J21" s="15">
        <v>37377687</v>
      </c>
      <c r="K21" s="15">
        <v>18169613</v>
      </c>
      <c r="L21" s="15">
        <v>3903802</v>
      </c>
      <c r="M21" s="15">
        <v>299584</v>
      </c>
      <c r="N21" s="15">
        <v>229.1</v>
      </c>
      <c r="O21" s="15">
        <v>1343</v>
      </c>
      <c r="P21" s="15">
        <v>239722</v>
      </c>
      <c r="Q21" s="15">
        <v>1208</v>
      </c>
      <c r="R21" s="15">
        <v>5.9</v>
      </c>
      <c r="S21" s="15">
        <v>1046.48</v>
      </c>
      <c r="T21" s="64">
        <v>5.2729999999999997</v>
      </c>
      <c r="U21" s="7" t="s">
        <v>292</v>
      </c>
    </row>
    <row r="22" spans="1:21" s="3" customFormat="1" ht="10.5" customHeight="1">
      <c r="A22" s="7" t="s">
        <v>291</v>
      </c>
      <c r="B22" s="12">
        <v>247</v>
      </c>
      <c r="C22" s="15">
        <v>180</v>
      </c>
      <c r="D22" s="15">
        <v>56723.199999999997</v>
      </c>
      <c r="E22" s="15">
        <v>338464</v>
      </c>
      <c r="F22" s="15">
        <v>179785</v>
      </c>
      <c r="G22" s="15">
        <v>135866</v>
      </c>
      <c r="H22" s="15">
        <v>22813</v>
      </c>
      <c r="I22" s="15">
        <v>60785048</v>
      </c>
      <c r="J22" s="15">
        <v>39000680</v>
      </c>
      <c r="K22" s="15">
        <v>18006494</v>
      </c>
      <c r="L22" s="15">
        <v>3777873</v>
      </c>
      <c r="M22" s="15">
        <v>244148</v>
      </c>
      <c r="N22" s="15">
        <v>230</v>
      </c>
      <c r="O22" s="15">
        <v>1372</v>
      </c>
      <c r="P22" s="15">
        <v>246447</v>
      </c>
      <c r="Q22" s="15">
        <v>989.9</v>
      </c>
      <c r="R22" s="15">
        <v>6</v>
      </c>
      <c r="S22" s="15">
        <v>1071.6099999999999</v>
      </c>
      <c r="T22" s="64">
        <v>4.3040000000000003</v>
      </c>
      <c r="U22" s="7" t="s">
        <v>291</v>
      </c>
    </row>
    <row r="23" spans="1:21" s="3" customFormat="1" ht="10.5" customHeight="1">
      <c r="A23" s="7" t="s">
        <v>290</v>
      </c>
      <c r="B23" s="12">
        <v>247</v>
      </c>
      <c r="C23" s="15">
        <v>180</v>
      </c>
      <c r="D23" s="15">
        <v>57030</v>
      </c>
      <c r="E23" s="15">
        <v>363525</v>
      </c>
      <c r="F23" s="15">
        <v>200853</v>
      </c>
      <c r="G23" s="15">
        <v>139099</v>
      </c>
      <c r="H23" s="15">
        <v>23573</v>
      </c>
      <c r="I23" s="15">
        <v>65994353</v>
      </c>
      <c r="J23" s="15">
        <v>43607279</v>
      </c>
      <c r="K23" s="15">
        <v>18483272</v>
      </c>
      <c r="L23" s="15">
        <v>3903802</v>
      </c>
      <c r="M23" s="15">
        <v>222220</v>
      </c>
      <c r="N23" s="15">
        <v>231.2</v>
      </c>
      <c r="O23" s="15">
        <v>1474</v>
      </c>
      <c r="P23" s="15">
        <v>267545</v>
      </c>
      <c r="Q23" s="15">
        <v>900.9</v>
      </c>
      <c r="R23" s="15">
        <v>6.4</v>
      </c>
      <c r="S23" s="15">
        <v>1157.19</v>
      </c>
      <c r="T23" s="64">
        <v>3.8969999999999998</v>
      </c>
      <c r="U23" s="7" t="s">
        <v>290</v>
      </c>
    </row>
    <row r="24" spans="1:21" s="3" customFormat="1" ht="10.5" customHeight="1">
      <c r="A24" s="7" t="s">
        <v>289</v>
      </c>
      <c r="B24" s="12">
        <v>246</v>
      </c>
      <c r="C24" s="15">
        <v>180</v>
      </c>
      <c r="D24" s="15">
        <v>56844.6</v>
      </c>
      <c r="E24" s="15">
        <v>321344</v>
      </c>
      <c r="F24" s="15">
        <v>187424</v>
      </c>
      <c r="G24" s="15">
        <v>111107</v>
      </c>
      <c r="H24" s="15">
        <v>22813</v>
      </c>
      <c r="I24" s="15">
        <v>59505840</v>
      </c>
      <c r="J24" s="15">
        <v>40657380</v>
      </c>
      <c r="K24" s="15">
        <v>15070555</v>
      </c>
      <c r="L24" s="15">
        <v>3777905</v>
      </c>
      <c r="M24" s="15">
        <v>221152</v>
      </c>
      <c r="N24" s="15">
        <v>231.1</v>
      </c>
      <c r="O24" s="15">
        <v>1307</v>
      </c>
      <c r="P24" s="15">
        <v>241957</v>
      </c>
      <c r="Q24" s="15">
        <v>899.2</v>
      </c>
      <c r="R24" s="15">
        <v>5.7</v>
      </c>
      <c r="S24" s="15">
        <v>1046.82</v>
      </c>
      <c r="T24" s="64">
        <v>3.89</v>
      </c>
      <c r="U24" s="7" t="s">
        <v>289</v>
      </c>
    </row>
    <row r="25" spans="1:21" s="3" customFormat="1" ht="10.5" customHeight="1">
      <c r="A25" s="7" t="s">
        <v>288</v>
      </c>
      <c r="B25" s="12">
        <v>245</v>
      </c>
      <c r="C25" s="15">
        <v>180</v>
      </c>
      <c r="D25" s="15">
        <v>56512.3</v>
      </c>
      <c r="E25" s="15">
        <v>316662</v>
      </c>
      <c r="F25" s="15">
        <v>168321</v>
      </c>
      <c r="G25" s="15">
        <v>125528</v>
      </c>
      <c r="H25" s="15">
        <v>22813</v>
      </c>
      <c r="I25" s="15">
        <v>57174564</v>
      </c>
      <c r="J25" s="15">
        <v>36572637</v>
      </c>
      <c r="K25" s="15">
        <v>16824055</v>
      </c>
      <c r="L25" s="15">
        <v>3777873</v>
      </c>
      <c r="M25" s="15">
        <v>225566</v>
      </c>
      <c r="N25" s="15">
        <v>230.5</v>
      </c>
      <c r="O25" s="15">
        <v>1292</v>
      </c>
      <c r="P25" s="15">
        <v>233212</v>
      </c>
      <c r="Q25" s="15">
        <v>920.1</v>
      </c>
      <c r="R25" s="15">
        <v>5.6</v>
      </c>
      <c r="S25" s="15">
        <v>1011.72</v>
      </c>
      <c r="T25" s="64">
        <v>3.9910000000000001</v>
      </c>
      <c r="U25" s="7" t="s">
        <v>288</v>
      </c>
    </row>
    <row r="26" spans="1:21" s="3" customFormat="1" ht="10.5" customHeight="1">
      <c r="A26" s="7" t="s">
        <v>287</v>
      </c>
      <c r="B26" s="12">
        <v>246</v>
      </c>
      <c r="C26" s="15">
        <v>180</v>
      </c>
      <c r="D26" s="15">
        <v>57129.9</v>
      </c>
      <c r="E26" s="15">
        <v>318090</v>
      </c>
      <c r="F26" s="15">
        <v>175791</v>
      </c>
      <c r="G26" s="15">
        <v>117152</v>
      </c>
      <c r="H26" s="15">
        <v>25147</v>
      </c>
      <c r="I26" s="15">
        <v>58283056</v>
      </c>
      <c r="J26" s="15">
        <v>38071077</v>
      </c>
      <c r="K26" s="15">
        <v>16051259</v>
      </c>
      <c r="L26" s="15">
        <v>4160720</v>
      </c>
      <c r="M26" s="15">
        <v>229581</v>
      </c>
      <c r="N26" s="15">
        <v>231.8</v>
      </c>
      <c r="O26" s="15">
        <v>1291</v>
      </c>
      <c r="P26" s="15">
        <v>236459</v>
      </c>
      <c r="Q26" s="15">
        <v>931.4</v>
      </c>
      <c r="R26" s="15">
        <v>5.6</v>
      </c>
      <c r="S26" s="15">
        <v>1020.18</v>
      </c>
      <c r="T26" s="64">
        <v>4.0190000000000001</v>
      </c>
      <c r="U26" s="7" t="s">
        <v>287</v>
      </c>
    </row>
    <row r="27" spans="1:21" s="3" customFormat="1" ht="10.5" customHeight="1">
      <c r="A27" s="7" t="s">
        <v>286</v>
      </c>
      <c r="B27" s="12">
        <v>245</v>
      </c>
      <c r="C27" s="15">
        <v>180</v>
      </c>
      <c r="D27" s="15">
        <v>56870.5</v>
      </c>
      <c r="E27" s="15">
        <v>319053</v>
      </c>
      <c r="F27" s="15">
        <v>193839</v>
      </c>
      <c r="G27" s="15">
        <v>103268</v>
      </c>
      <c r="H27" s="15">
        <v>21946</v>
      </c>
      <c r="I27" s="15">
        <v>60124229</v>
      </c>
      <c r="J27" s="15">
        <v>42094518</v>
      </c>
      <c r="K27" s="15">
        <v>14393061</v>
      </c>
      <c r="L27" s="15">
        <v>3636650</v>
      </c>
      <c r="M27" s="15">
        <v>219039</v>
      </c>
      <c r="N27" s="15">
        <v>231.7</v>
      </c>
      <c r="O27" s="15">
        <v>1300</v>
      </c>
      <c r="P27" s="15">
        <v>244986</v>
      </c>
      <c r="Q27" s="15">
        <v>892.5</v>
      </c>
      <c r="R27" s="15">
        <v>5.6</v>
      </c>
      <c r="S27" s="15">
        <v>1057.21</v>
      </c>
      <c r="T27" s="64">
        <v>3.8519999999999999</v>
      </c>
      <c r="U27" s="7" t="s">
        <v>286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  <c r="U28" s="27"/>
    </row>
    <row r="29" spans="1:21" s="42" customFormat="1" ht="10.5">
      <c r="A29" s="79" t="s">
        <v>285</v>
      </c>
    </row>
    <row r="30" spans="1:21" s="3" customFormat="1" ht="10.5">
      <c r="A30" s="3" t="s">
        <v>263</v>
      </c>
    </row>
  </sheetData>
  <mergeCells count="19">
    <mergeCell ref="U6:U8"/>
    <mergeCell ref="O7:O8"/>
    <mergeCell ref="P7:P8"/>
    <mergeCell ref="Q7:Q8"/>
    <mergeCell ref="R7:R8"/>
    <mergeCell ref="S7:S8"/>
    <mergeCell ref="T7:T8"/>
    <mergeCell ref="N6:Q6"/>
    <mergeCell ref="R6:T6"/>
    <mergeCell ref="A6:A8"/>
    <mergeCell ref="B6:B7"/>
    <mergeCell ref="C6:C7"/>
    <mergeCell ref="L6:L7"/>
    <mergeCell ref="M6:M7"/>
    <mergeCell ref="D6:D7"/>
    <mergeCell ref="I6:J7"/>
    <mergeCell ref="K6:K7"/>
    <mergeCell ref="E6:G7"/>
    <mergeCell ref="H6:H7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0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/>
    <row r="2" spans="1:21" s="1" customFormat="1" ht="13.5" customHeight="1">
      <c r="A2" s="61" t="s">
        <v>284</v>
      </c>
      <c r="E2" s="60"/>
      <c r="F2" s="60"/>
      <c r="H2" s="6"/>
      <c r="I2" s="6"/>
      <c r="J2" s="6"/>
    </row>
    <row r="3" spans="1:21" s="1" customFormat="1" ht="10.5" customHeight="1">
      <c r="G3" s="76"/>
    </row>
    <row r="4" spans="1:21" s="1" customFormat="1" ht="13.5" customHeight="1">
      <c r="A4" s="78" t="s">
        <v>283</v>
      </c>
      <c r="G4" s="59"/>
      <c r="I4" s="28"/>
      <c r="K4" s="6"/>
      <c r="L4" s="6"/>
      <c r="M4" s="6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317" t="s">
        <v>155</v>
      </c>
      <c r="B6" s="320" t="s">
        <v>226</v>
      </c>
      <c r="C6" s="320" t="s">
        <v>225</v>
      </c>
      <c r="D6" s="324" t="s">
        <v>258</v>
      </c>
      <c r="E6" s="311" t="s">
        <v>282</v>
      </c>
      <c r="F6" s="325"/>
      <c r="G6" s="325"/>
      <c r="H6" s="313" t="s">
        <v>148</v>
      </c>
      <c r="I6" s="308" t="s">
        <v>147</v>
      </c>
      <c r="J6" s="309"/>
      <c r="K6" s="311" t="s">
        <v>281</v>
      </c>
      <c r="L6" s="313" t="s">
        <v>223</v>
      </c>
      <c r="M6" s="315" t="s">
        <v>280</v>
      </c>
      <c r="N6" s="332" t="s">
        <v>2</v>
      </c>
      <c r="O6" s="333"/>
      <c r="P6" s="333"/>
      <c r="Q6" s="334"/>
      <c r="R6" s="332" t="s">
        <v>0</v>
      </c>
      <c r="S6" s="333"/>
      <c r="T6" s="334"/>
      <c r="U6" s="328" t="s">
        <v>155</v>
      </c>
    </row>
    <row r="7" spans="1:21" s="3" customFormat="1" ht="10.5" customHeight="1">
      <c r="A7" s="318"/>
      <c r="B7" s="321"/>
      <c r="C7" s="321"/>
      <c r="D7" s="321"/>
      <c r="E7" s="326"/>
      <c r="F7" s="326"/>
      <c r="G7" s="326"/>
      <c r="H7" s="327"/>
      <c r="I7" s="310"/>
      <c r="J7" s="310"/>
      <c r="K7" s="312"/>
      <c r="L7" s="314"/>
      <c r="M7" s="316"/>
      <c r="N7" s="68" t="s">
        <v>194</v>
      </c>
      <c r="O7" s="324" t="s">
        <v>221</v>
      </c>
      <c r="P7" s="324" t="s">
        <v>222</v>
      </c>
      <c r="Q7" s="324" t="s">
        <v>219</v>
      </c>
      <c r="R7" s="324" t="s">
        <v>221</v>
      </c>
      <c r="S7" s="324" t="s">
        <v>220</v>
      </c>
      <c r="T7" s="324" t="s">
        <v>219</v>
      </c>
      <c r="U7" s="329"/>
    </row>
    <row r="8" spans="1:21" s="3" customFormat="1" ht="10.5" customHeight="1">
      <c r="A8" s="31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279</v>
      </c>
      <c r="N8" s="34" t="s">
        <v>218</v>
      </c>
      <c r="O8" s="331"/>
      <c r="P8" s="331"/>
      <c r="Q8" s="331"/>
      <c r="R8" s="331"/>
      <c r="S8" s="331"/>
      <c r="T8" s="331"/>
      <c r="U8" s="33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 customHeight="1">
      <c r="A10" s="4" t="s">
        <v>278</v>
      </c>
      <c r="B10" s="12">
        <v>245</v>
      </c>
      <c r="C10" s="15">
        <v>180</v>
      </c>
      <c r="D10" s="15">
        <v>51130</v>
      </c>
      <c r="E10" s="15">
        <v>315508</v>
      </c>
      <c r="F10" s="15">
        <v>169843</v>
      </c>
      <c r="G10" s="15">
        <v>123072</v>
      </c>
      <c r="H10" s="15">
        <v>22593</v>
      </c>
      <c r="I10" s="15">
        <v>57163049</v>
      </c>
      <c r="J10" s="15">
        <v>37057701</v>
      </c>
      <c r="K10" s="15">
        <v>16301772</v>
      </c>
      <c r="L10" s="15">
        <v>3803576</v>
      </c>
      <c r="M10" s="15">
        <v>241064</v>
      </c>
      <c r="N10" s="15">
        <v>208.6</v>
      </c>
      <c r="O10" s="15">
        <v>1287</v>
      </c>
      <c r="P10" s="15">
        <v>233170</v>
      </c>
      <c r="Q10" s="15">
        <v>983</v>
      </c>
      <c r="R10" s="15">
        <v>6.2</v>
      </c>
      <c r="S10" s="15">
        <v>1117.99</v>
      </c>
      <c r="T10" s="64">
        <v>4.72</v>
      </c>
      <c r="U10" s="35" t="s">
        <v>278</v>
      </c>
    </row>
    <row r="11" spans="1:21" s="3" customFormat="1" ht="10.5" customHeight="1">
      <c r="A11" s="5" t="s">
        <v>216</v>
      </c>
      <c r="B11" s="12">
        <v>247</v>
      </c>
      <c r="C11" s="15">
        <v>180</v>
      </c>
      <c r="D11" s="15">
        <v>52297.1</v>
      </c>
      <c r="E11" s="15">
        <v>318565</v>
      </c>
      <c r="F11" s="15">
        <v>174345</v>
      </c>
      <c r="G11" s="15">
        <v>121838</v>
      </c>
      <c r="H11" s="15">
        <v>22382</v>
      </c>
      <c r="I11" s="15">
        <v>58017720</v>
      </c>
      <c r="J11" s="15">
        <v>37959892</v>
      </c>
      <c r="K11" s="15">
        <v>16266668</v>
      </c>
      <c r="L11" s="15">
        <v>3791160</v>
      </c>
      <c r="M11" s="15">
        <v>242414</v>
      </c>
      <c r="N11" s="15">
        <v>211.6</v>
      </c>
      <c r="O11" s="15">
        <v>1289</v>
      </c>
      <c r="P11" s="15">
        <v>234729</v>
      </c>
      <c r="Q11" s="15">
        <v>981</v>
      </c>
      <c r="R11" s="15">
        <v>6.1</v>
      </c>
      <c r="S11" s="15">
        <v>1109.3900000000001</v>
      </c>
      <c r="T11" s="64">
        <v>4.6349999999999998</v>
      </c>
      <c r="U11" s="25" t="s">
        <v>216</v>
      </c>
    </row>
    <row r="12" spans="1:21" s="3" customFormat="1" ht="10.5" customHeight="1">
      <c r="A12" s="5" t="s">
        <v>244</v>
      </c>
      <c r="B12" s="12">
        <v>245</v>
      </c>
      <c r="C12" s="15">
        <v>180</v>
      </c>
      <c r="D12" s="15">
        <v>55978.3</v>
      </c>
      <c r="E12" s="15">
        <v>328248</v>
      </c>
      <c r="F12" s="15">
        <v>179075</v>
      </c>
      <c r="G12" s="15">
        <v>126328</v>
      </c>
      <c r="H12" s="15">
        <v>22845</v>
      </c>
      <c r="I12" s="15">
        <v>59769218</v>
      </c>
      <c r="J12" s="15">
        <v>39012235</v>
      </c>
      <c r="K12" s="15">
        <v>16932311</v>
      </c>
      <c r="L12" s="15">
        <v>3824673</v>
      </c>
      <c r="M12" s="15">
        <v>257863</v>
      </c>
      <c r="N12" s="15">
        <v>228.5</v>
      </c>
      <c r="O12" s="15">
        <v>1340</v>
      </c>
      <c r="P12" s="15">
        <v>243959</v>
      </c>
      <c r="Q12" s="15">
        <v>1053</v>
      </c>
      <c r="R12" s="15">
        <v>5.9</v>
      </c>
      <c r="S12" s="15">
        <v>1067.72</v>
      </c>
      <c r="T12" s="64">
        <v>4.6100000000000003</v>
      </c>
      <c r="U12" s="25" t="s">
        <v>244</v>
      </c>
    </row>
    <row r="13" spans="1:21" s="3" customFormat="1" ht="10.5" customHeight="1">
      <c r="A13" s="5" t="s">
        <v>277</v>
      </c>
      <c r="B13" s="12">
        <v>245</v>
      </c>
      <c r="C13" s="15">
        <v>180</v>
      </c>
      <c r="D13" s="15">
        <v>56042</v>
      </c>
      <c r="E13" s="15">
        <v>326507</v>
      </c>
      <c r="F13" s="15">
        <v>175869</v>
      </c>
      <c r="G13" s="15">
        <v>127489</v>
      </c>
      <c r="H13" s="15">
        <v>23149</v>
      </c>
      <c r="I13" s="15">
        <v>59180062</v>
      </c>
      <c r="J13" s="15">
        <v>38274773</v>
      </c>
      <c r="K13" s="15">
        <v>17061510</v>
      </c>
      <c r="L13" s="15">
        <v>3843779</v>
      </c>
      <c r="M13" s="15">
        <v>257075</v>
      </c>
      <c r="N13" s="15">
        <v>229</v>
      </c>
      <c r="O13" s="15">
        <v>1331</v>
      </c>
      <c r="P13" s="15">
        <v>241327</v>
      </c>
      <c r="Q13" s="15">
        <v>1048</v>
      </c>
      <c r="R13" s="15">
        <v>6</v>
      </c>
      <c r="S13" s="15">
        <v>1056</v>
      </c>
      <c r="T13" s="64">
        <v>4.5999999999999996</v>
      </c>
      <c r="U13" s="25" t="s">
        <v>277</v>
      </c>
    </row>
    <row r="14" spans="1:21" s="45" customFormat="1" ht="10.5" customHeight="1">
      <c r="A14" s="8" t="s">
        <v>276</v>
      </c>
      <c r="B14" s="21">
        <v>248</v>
      </c>
      <c r="C14" s="22">
        <v>180</v>
      </c>
      <c r="D14" s="22">
        <v>56873</v>
      </c>
      <c r="E14" s="22">
        <v>330191</v>
      </c>
      <c r="F14" s="22">
        <v>179042</v>
      </c>
      <c r="G14" s="22">
        <v>127962</v>
      </c>
      <c r="H14" s="22">
        <v>23187</v>
      </c>
      <c r="I14" s="22">
        <v>59891448</v>
      </c>
      <c r="J14" s="22">
        <v>38901880</v>
      </c>
      <c r="K14" s="22">
        <v>17139243</v>
      </c>
      <c r="L14" s="22">
        <v>3850325</v>
      </c>
      <c r="M14" s="22">
        <v>263393</v>
      </c>
      <c r="N14" s="22">
        <v>229</v>
      </c>
      <c r="O14" s="22">
        <v>1331</v>
      </c>
      <c r="P14" s="22">
        <v>241402</v>
      </c>
      <c r="Q14" s="22">
        <v>1062</v>
      </c>
      <c r="R14" s="22">
        <v>6</v>
      </c>
      <c r="S14" s="22">
        <v>1053</v>
      </c>
      <c r="T14" s="77">
        <v>4.6310000000000002</v>
      </c>
      <c r="U14" s="8" t="s">
        <v>276</v>
      </c>
    </row>
    <row r="15" spans="1:21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64"/>
      <c r="U15" s="8"/>
    </row>
    <row r="16" spans="1:21" s="3" customFormat="1" ht="10.5" customHeight="1">
      <c r="A16" s="7" t="s">
        <v>275</v>
      </c>
      <c r="B16" s="12">
        <v>246</v>
      </c>
      <c r="C16" s="15">
        <v>180</v>
      </c>
      <c r="D16" s="15">
        <v>56995.9</v>
      </c>
      <c r="E16" s="15">
        <v>363446</v>
      </c>
      <c r="F16" s="15">
        <v>201521</v>
      </c>
      <c r="G16" s="15">
        <v>138454</v>
      </c>
      <c r="H16" s="15">
        <v>23471</v>
      </c>
      <c r="I16" s="15">
        <v>66127626</v>
      </c>
      <c r="J16" s="15">
        <v>43948873</v>
      </c>
      <c r="K16" s="15">
        <v>18281622</v>
      </c>
      <c r="L16" s="15">
        <v>3897131</v>
      </c>
      <c r="M16" s="15">
        <v>222983</v>
      </c>
      <c r="N16" s="15">
        <v>231.3</v>
      </c>
      <c r="O16" s="15">
        <v>1475</v>
      </c>
      <c r="P16" s="15">
        <v>268375</v>
      </c>
      <c r="Q16" s="15">
        <v>905</v>
      </c>
      <c r="R16" s="15">
        <v>6.4</v>
      </c>
      <c r="S16" s="15">
        <v>1160.22</v>
      </c>
      <c r="T16" s="64">
        <v>3.91</v>
      </c>
      <c r="U16" s="7" t="s">
        <v>275</v>
      </c>
    </row>
    <row r="17" spans="1:21" s="3" customFormat="1" ht="10.5" customHeight="1">
      <c r="A17" s="7" t="s">
        <v>274</v>
      </c>
      <c r="B17" s="12">
        <v>248</v>
      </c>
      <c r="C17" s="15">
        <v>180</v>
      </c>
      <c r="D17" s="15">
        <v>56545.3</v>
      </c>
      <c r="E17" s="15">
        <v>345210</v>
      </c>
      <c r="F17" s="15">
        <v>180286</v>
      </c>
      <c r="G17" s="15">
        <v>142210</v>
      </c>
      <c r="H17" s="15">
        <v>22714</v>
      </c>
      <c r="I17" s="15">
        <v>61649902</v>
      </c>
      <c r="J17" s="15">
        <v>39128359</v>
      </c>
      <c r="K17" s="15">
        <v>18750093</v>
      </c>
      <c r="L17" s="15">
        <v>3771450</v>
      </c>
      <c r="M17" s="15">
        <v>221628</v>
      </c>
      <c r="N17" s="15">
        <v>227.8</v>
      </c>
      <c r="O17" s="15">
        <v>1391</v>
      </c>
      <c r="P17" s="15">
        <v>248330</v>
      </c>
      <c r="Q17" s="15">
        <v>893</v>
      </c>
      <c r="R17" s="15">
        <v>6.1</v>
      </c>
      <c r="S17" s="15">
        <v>1090.27</v>
      </c>
      <c r="T17" s="64">
        <v>3.92</v>
      </c>
      <c r="U17" s="7" t="s">
        <v>274</v>
      </c>
    </row>
    <row r="18" spans="1:21" s="3" customFormat="1" ht="10.5" customHeight="1">
      <c r="A18" s="7" t="s">
        <v>273</v>
      </c>
      <c r="B18" s="12">
        <v>247</v>
      </c>
      <c r="C18" s="15">
        <v>180</v>
      </c>
      <c r="D18" s="15">
        <v>57181</v>
      </c>
      <c r="E18" s="15">
        <v>341725</v>
      </c>
      <c r="F18" s="15">
        <v>169721</v>
      </c>
      <c r="G18" s="15">
        <v>148533</v>
      </c>
      <c r="H18" s="15">
        <v>23471</v>
      </c>
      <c r="I18" s="15">
        <v>60406346</v>
      </c>
      <c r="J18" s="15">
        <v>36925852</v>
      </c>
      <c r="K18" s="15">
        <v>19583296</v>
      </c>
      <c r="L18" s="15">
        <v>3897198</v>
      </c>
      <c r="M18" s="15">
        <v>249435</v>
      </c>
      <c r="N18" s="15">
        <v>231.5</v>
      </c>
      <c r="O18" s="15">
        <v>1384</v>
      </c>
      <c r="P18" s="15">
        <v>244560</v>
      </c>
      <c r="Q18" s="15">
        <v>1010</v>
      </c>
      <c r="R18" s="15">
        <v>6</v>
      </c>
      <c r="S18" s="15">
        <v>1056.4100000000001</v>
      </c>
      <c r="T18" s="64">
        <v>4.3600000000000003</v>
      </c>
      <c r="U18" s="7" t="s">
        <v>273</v>
      </c>
    </row>
    <row r="19" spans="1:21" s="3" customFormat="1" ht="10.5" customHeight="1">
      <c r="A19" s="7" t="s">
        <v>272</v>
      </c>
      <c r="B19" s="12">
        <v>248</v>
      </c>
      <c r="C19" s="15">
        <v>180</v>
      </c>
      <c r="D19" s="15">
        <v>57126.8</v>
      </c>
      <c r="E19" s="15">
        <v>330726</v>
      </c>
      <c r="F19" s="15">
        <v>180681</v>
      </c>
      <c r="G19" s="15">
        <v>127331</v>
      </c>
      <c r="H19" s="15">
        <v>22714</v>
      </c>
      <c r="I19" s="15">
        <v>60137710</v>
      </c>
      <c r="J19" s="15">
        <v>39147295</v>
      </c>
      <c r="K19" s="15">
        <v>17218998</v>
      </c>
      <c r="L19" s="15">
        <v>3771418</v>
      </c>
      <c r="M19" s="15">
        <v>341340</v>
      </c>
      <c r="N19" s="15">
        <v>230.4</v>
      </c>
      <c r="O19" s="15">
        <v>1334</v>
      </c>
      <c r="P19" s="15">
        <v>242491</v>
      </c>
      <c r="Q19" s="15">
        <v>1376</v>
      </c>
      <c r="R19" s="15">
        <v>5.8</v>
      </c>
      <c r="S19" s="15">
        <v>1052.71</v>
      </c>
      <c r="T19" s="64">
        <v>5.98</v>
      </c>
      <c r="U19" s="7" t="s">
        <v>272</v>
      </c>
    </row>
    <row r="20" spans="1:21" s="3" customFormat="1" ht="10.5" customHeight="1">
      <c r="A20" s="7" t="s">
        <v>271</v>
      </c>
      <c r="B20" s="12">
        <v>249</v>
      </c>
      <c r="C20" s="15">
        <v>180</v>
      </c>
      <c r="D20" s="15">
        <v>56917.8</v>
      </c>
      <c r="E20" s="15">
        <v>307415</v>
      </c>
      <c r="F20" s="15">
        <v>170493</v>
      </c>
      <c r="G20" s="15">
        <v>114208</v>
      </c>
      <c r="H20" s="15">
        <v>22714</v>
      </c>
      <c r="I20" s="15">
        <v>56210522</v>
      </c>
      <c r="J20" s="15">
        <v>36914004</v>
      </c>
      <c r="K20" s="15">
        <v>15525068</v>
      </c>
      <c r="L20" s="15">
        <v>3771450</v>
      </c>
      <c r="M20" s="15">
        <v>356795</v>
      </c>
      <c r="N20" s="15">
        <v>228.7</v>
      </c>
      <c r="O20" s="15">
        <v>1235</v>
      </c>
      <c r="P20" s="15">
        <v>225833</v>
      </c>
      <c r="Q20" s="15">
        <v>1434</v>
      </c>
      <c r="R20" s="15">
        <v>5.4</v>
      </c>
      <c r="S20" s="15">
        <v>987.57</v>
      </c>
      <c r="T20" s="64">
        <v>6.27</v>
      </c>
      <c r="U20" s="7" t="s">
        <v>271</v>
      </c>
    </row>
    <row r="21" spans="1:21" s="3" customFormat="1" ht="10.5" customHeight="1">
      <c r="A21" s="7" t="s">
        <v>270</v>
      </c>
      <c r="B21" s="12">
        <v>249</v>
      </c>
      <c r="C21" s="15">
        <v>180</v>
      </c>
      <c r="D21" s="15">
        <v>56810.8</v>
      </c>
      <c r="E21" s="15">
        <v>326604</v>
      </c>
      <c r="F21" s="15">
        <v>166996</v>
      </c>
      <c r="G21" s="15">
        <v>136137</v>
      </c>
      <c r="H21" s="15">
        <v>23471</v>
      </c>
      <c r="I21" s="15">
        <v>58090384</v>
      </c>
      <c r="J21" s="15">
        <v>36171545</v>
      </c>
      <c r="K21" s="15">
        <v>18021674</v>
      </c>
      <c r="L21" s="15">
        <v>3897165</v>
      </c>
      <c r="M21" s="15">
        <v>330146</v>
      </c>
      <c r="N21" s="15">
        <v>228.2</v>
      </c>
      <c r="O21" s="15">
        <v>1312</v>
      </c>
      <c r="P21" s="15">
        <v>233357</v>
      </c>
      <c r="Q21" s="15">
        <v>1326</v>
      </c>
      <c r="R21" s="15">
        <v>5.7</v>
      </c>
      <c r="S21" s="15">
        <v>1022.52</v>
      </c>
      <c r="T21" s="64">
        <v>5.81</v>
      </c>
      <c r="U21" s="7" t="s">
        <v>270</v>
      </c>
    </row>
    <row r="22" spans="1:21" s="3" customFormat="1" ht="10.5" customHeight="1">
      <c r="A22" s="7" t="s">
        <v>269</v>
      </c>
      <c r="B22" s="12">
        <v>251</v>
      </c>
      <c r="C22" s="15">
        <v>180</v>
      </c>
      <c r="D22" s="15">
        <v>56691.4</v>
      </c>
      <c r="E22" s="15">
        <v>331622</v>
      </c>
      <c r="F22" s="15">
        <v>174335</v>
      </c>
      <c r="G22" s="15">
        <v>134573</v>
      </c>
      <c r="H22" s="15">
        <v>22714</v>
      </c>
      <c r="I22" s="15">
        <v>59542009</v>
      </c>
      <c r="J22" s="15">
        <v>37961069</v>
      </c>
      <c r="K22" s="15">
        <v>17809490</v>
      </c>
      <c r="L22" s="15">
        <v>3771450</v>
      </c>
      <c r="M22" s="15">
        <v>259124</v>
      </c>
      <c r="N22" s="15">
        <v>226.3</v>
      </c>
      <c r="O22" s="15">
        <v>1324</v>
      </c>
      <c r="P22" s="15">
        <v>237677</v>
      </c>
      <c r="Q22" s="15">
        <v>1034</v>
      </c>
      <c r="R22" s="15">
        <v>5.8</v>
      </c>
      <c r="S22" s="15">
        <v>1050.28</v>
      </c>
      <c r="T22" s="64">
        <v>4.57</v>
      </c>
      <c r="U22" s="7" t="s">
        <v>269</v>
      </c>
    </row>
    <row r="23" spans="1:21" s="3" customFormat="1" ht="10.5" customHeight="1">
      <c r="A23" s="7" t="s">
        <v>268</v>
      </c>
      <c r="B23" s="12">
        <v>248</v>
      </c>
      <c r="C23" s="15">
        <v>180</v>
      </c>
      <c r="D23" s="15">
        <v>56920.4</v>
      </c>
      <c r="E23" s="15">
        <v>361501</v>
      </c>
      <c r="F23" s="15">
        <v>199606</v>
      </c>
      <c r="G23" s="15">
        <v>138424</v>
      </c>
      <c r="H23" s="15">
        <v>23471</v>
      </c>
      <c r="I23" s="15">
        <v>65627237</v>
      </c>
      <c r="J23" s="15">
        <v>43355385</v>
      </c>
      <c r="K23" s="15">
        <v>18374687</v>
      </c>
      <c r="L23" s="15">
        <v>3897165</v>
      </c>
      <c r="M23" s="15">
        <v>227885</v>
      </c>
      <c r="N23" s="15">
        <v>229.1</v>
      </c>
      <c r="O23" s="15">
        <v>1455</v>
      </c>
      <c r="P23" s="15">
        <v>264200</v>
      </c>
      <c r="Q23" s="15">
        <v>917</v>
      </c>
      <c r="R23" s="15">
        <v>6.4</v>
      </c>
      <c r="S23" s="15">
        <v>1152.97</v>
      </c>
      <c r="T23" s="64">
        <v>4</v>
      </c>
      <c r="U23" s="7" t="s">
        <v>268</v>
      </c>
    </row>
    <row r="24" spans="1:21" s="3" customFormat="1" ht="10.5" customHeight="1">
      <c r="A24" s="7" t="s">
        <v>267</v>
      </c>
      <c r="B24" s="12">
        <v>248</v>
      </c>
      <c r="C24" s="15">
        <v>180</v>
      </c>
      <c r="D24" s="15">
        <v>56860.5</v>
      </c>
      <c r="E24" s="15">
        <v>314433</v>
      </c>
      <c r="F24" s="15">
        <v>182284</v>
      </c>
      <c r="G24" s="15">
        <v>109435</v>
      </c>
      <c r="H24" s="15">
        <v>22714</v>
      </c>
      <c r="I24" s="15">
        <v>58174915</v>
      </c>
      <c r="J24" s="15">
        <v>39557452</v>
      </c>
      <c r="K24" s="15">
        <v>14845981</v>
      </c>
      <c r="L24" s="15">
        <v>3771482</v>
      </c>
      <c r="M24" s="15">
        <v>233182</v>
      </c>
      <c r="N24" s="15">
        <v>228.9</v>
      </c>
      <c r="O24" s="15">
        <v>1266</v>
      </c>
      <c r="P24" s="15">
        <v>234211</v>
      </c>
      <c r="Q24" s="15">
        <v>939</v>
      </c>
      <c r="R24" s="15">
        <v>5.5</v>
      </c>
      <c r="S24" s="15">
        <v>1023.12</v>
      </c>
      <c r="T24" s="64">
        <v>4.0999999999999996</v>
      </c>
      <c r="U24" s="7" t="s">
        <v>267</v>
      </c>
    </row>
    <row r="25" spans="1:21" s="3" customFormat="1" ht="10.5" customHeight="1">
      <c r="A25" s="7" t="s">
        <v>266</v>
      </c>
      <c r="B25" s="12">
        <v>247</v>
      </c>
      <c r="C25" s="15">
        <v>180</v>
      </c>
      <c r="D25" s="15">
        <v>56512.3</v>
      </c>
      <c r="E25" s="15">
        <v>317809</v>
      </c>
      <c r="F25" s="15">
        <v>169856</v>
      </c>
      <c r="G25" s="15">
        <v>125239</v>
      </c>
      <c r="H25" s="15">
        <v>22714</v>
      </c>
      <c r="I25" s="15">
        <v>57541130</v>
      </c>
      <c r="J25" s="15">
        <v>37002755</v>
      </c>
      <c r="K25" s="15">
        <v>16766925</v>
      </c>
      <c r="L25" s="15">
        <v>3771450</v>
      </c>
      <c r="M25" s="15">
        <v>243454</v>
      </c>
      <c r="N25" s="15">
        <v>229.1</v>
      </c>
      <c r="O25" s="15">
        <v>1289</v>
      </c>
      <c r="P25" s="15">
        <v>233295</v>
      </c>
      <c r="Q25" s="15">
        <v>987</v>
      </c>
      <c r="R25" s="15">
        <v>5.6</v>
      </c>
      <c r="S25" s="15">
        <v>1018.21</v>
      </c>
      <c r="T25" s="64">
        <v>4.3099999999999996</v>
      </c>
      <c r="U25" s="7" t="s">
        <v>266</v>
      </c>
    </row>
    <row r="26" spans="1:21" s="3" customFormat="1" ht="10.5" customHeight="1">
      <c r="A26" s="7" t="s">
        <v>265</v>
      </c>
      <c r="B26" s="12">
        <v>247</v>
      </c>
      <c r="C26" s="15">
        <v>180</v>
      </c>
      <c r="D26" s="15">
        <v>56876.9</v>
      </c>
      <c r="E26" s="15">
        <v>317699</v>
      </c>
      <c r="F26" s="15">
        <v>173697</v>
      </c>
      <c r="G26" s="15">
        <v>118855</v>
      </c>
      <c r="H26" s="15">
        <v>25147</v>
      </c>
      <c r="I26" s="15">
        <v>58219969</v>
      </c>
      <c r="J26" s="15">
        <v>37771331</v>
      </c>
      <c r="K26" s="15">
        <v>16273105</v>
      </c>
      <c r="L26" s="15">
        <v>4175534</v>
      </c>
      <c r="M26" s="15">
        <v>236044</v>
      </c>
      <c r="N26" s="15">
        <v>230.7</v>
      </c>
      <c r="O26" s="15">
        <v>1288</v>
      </c>
      <c r="P26" s="15">
        <v>236118</v>
      </c>
      <c r="Q26" s="15">
        <v>957</v>
      </c>
      <c r="R26" s="15">
        <v>5.6</v>
      </c>
      <c r="S26" s="15">
        <v>1023.61</v>
      </c>
      <c r="T26" s="64">
        <v>4.1500000000000004</v>
      </c>
      <c r="U26" s="7" t="s">
        <v>265</v>
      </c>
    </row>
    <row r="27" spans="1:21" s="3" customFormat="1" ht="10.5" customHeight="1">
      <c r="A27" s="7" t="s">
        <v>264</v>
      </c>
      <c r="B27" s="12">
        <v>249</v>
      </c>
      <c r="C27" s="15">
        <v>180</v>
      </c>
      <c r="D27" s="15">
        <v>57049.599999999999</v>
      </c>
      <c r="E27" s="15">
        <v>305227</v>
      </c>
      <c r="F27" s="15">
        <v>179207</v>
      </c>
      <c r="G27" s="15">
        <v>102861</v>
      </c>
      <c r="H27" s="15">
        <v>23159</v>
      </c>
      <c r="I27" s="15">
        <v>57152568</v>
      </c>
      <c r="J27" s="15">
        <v>38983874</v>
      </c>
      <c r="K27" s="15">
        <v>14320167</v>
      </c>
      <c r="L27" s="15">
        <v>3848526</v>
      </c>
      <c r="M27" s="15">
        <v>235314</v>
      </c>
      <c r="N27" s="15">
        <v>229.1</v>
      </c>
      <c r="O27" s="15">
        <v>1226</v>
      </c>
      <c r="P27" s="15">
        <v>229558</v>
      </c>
      <c r="Q27" s="15">
        <v>945</v>
      </c>
      <c r="R27" s="15">
        <v>5.4</v>
      </c>
      <c r="S27" s="15">
        <v>1001.8</v>
      </c>
      <c r="T27" s="64">
        <v>4.13</v>
      </c>
      <c r="U27" s="7" t="s">
        <v>264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  <c r="U28" s="27"/>
    </row>
    <row r="29" spans="1:21" s="42" customFormat="1" ht="10.5">
      <c r="A29" s="42" t="s">
        <v>160</v>
      </c>
    </row>
    <row r="30" spans="1:21" s="3" customFormat="1" ht="10.5">
      <c r="A30" s="3" t="s">
        <v>263</v>
      </c>
    </row>
  </sheetData>
  <mergeCells count="19">
    <mergeCell ref="U6:U8"/>
    <mergeCell ref="O7:O8"/>
    <mergeCell ref="P7:P8"/>
    <mergeCell ref="Q7:Q8"/>
    <mergeCell ref="R7:R8"/>
    <mergeCell ref="S7:S8"/>
    <mergeCell ref="T7:T8"/>
    <mergeCell ref="N6:Q6"/>
    <mergeCell ref="R6:T6"/>
    <mergeCell ref="A6:A8"/>
    <mergeCell ref="B6:B7"/>
    <mergeCell ref="C6:C7"/>
    <mergeCell ref="L6:L7"/>
    <mergeCell ref="M6:M7"/>
    <mergeCell ref="D6:D7"/>
    <mergeCell ref="I6:J7"/>
    <mergeCell ref="K6:K7"/>
    <mergeCell ref="E6:G7"/>
    <mergeCell ref="H6:H7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U31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/>
    <row r="2" spans="1:21" s="1" customFormat="1" ht="13.5" customHeight="1">
      <c r="A2" s="341" t="s">
        <v>262</v>
      </c>
      <c r="B2" s="341"/>
      <c r="C2" s="341"/>
      <c r="D2" s="342"/>
      <c r="E2" s="60"/>
      <c r="F2" s="60"/>
      <c r="G2" s="75"/>
      <c r="H2" s="6"/>
      <c r="I2" s="6"/>
      <c r="J2" s="6"/>
    </row>
    <row r="3" spans="1:21" s="1" customFormat="1" ht="10.5" customHeight="1">
      <c r="G3" s="76"/>
    </row>
    <row r="4" spans="1:21" s="1" customFormat="1" ht="13.5" customHeight="1">
      <c r="A4" s="341" t="s">
        <v>261</v>
      </c>
      <c r="B4" s="341"/>
      <c r="C4" s="341"/>
      <c r="D4" s="341"/>
      <c r="G4" s="59"/>
      <c r="H4" s="28"/>
      <c r="I4" s="28"/>
      <c r="J4" s="28"/>
      <c r="K4" s="6"/>
      <c r="L4" s="6"/>
      <c r="M4" s="6"/>
    </row>
    <row r="5" spans="1:21" s="3" customFormat="1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3" customFormat="1" ht="12" customHeight="1">
      <c r="A6" s="317" t="s">
        <v>155</v>
      </c>
      <c r="B6" s="320" t="s">
        <v>260</v>
      </c>
      <c r="C6" s="320" t="s">
        <v>259</v>
      </c>
      <c r="D6" s="324" t="s">
        <v>258</v>
      </c>
      <c r="E6" s="311" t="s">
        <v>257</v>
      </c>
      <c r="F6" s="325"/>
      <c r="G6" s="325"/>
      <c r="H6" s="313" t="s">
        <v>148</v>
      </c>
      <c r="I6" s="308" t="s">
        <v>147</v>
      </c>
      <c r="J6" s="309"/>
      <c r="K6" s="311" t="s">
        <v>256</v>
      </c>
      <c r="L6" s="313" t="s">
        <v>255</v>
      </c>
      <c r="M6" s="315" t="s">
        <v>254</v>
      </c>
      <c r="N6" s="332" t="s">
        <v>2</v>
      </c>
      <c r="O6" s="333"/>
      <c r="P6" s="333"/>
      <c r="Q6" s="334"/>
      <c r="R6" s="332" t="s">
        <v>0</v>
      </c>
      <c r="S6" s="333"/>
      <c r="T6" s="334"/>
      <c r="U6" s="328" t="s">
        <v>155</v>
      </c>
    </row>
    <row r="7" spans="1:21" s="3" customFormat="1" ht="12" customHeight="1">
      <c r="A7" s="318"/>
      <c r="B7" s="321"/>
      <c r="C7" s="321"/>
      <c r="D7" s="321"/>
      <c r="E7" s="326"/>
      <c r="F7" s="326"/>
      <c r="G7" s="326"/>
      <c r="H7" s="327"/>
      <c r="I7" s="310"/>
      <c r="J7" s="310"/>
      <c r="K7" s="312"/>
      <c r="L7" s="314"/>
      <c r="M7" s="316"/>
      <c r="N7" s="68" t="s">
        <v>194</v>
      </c>
      <c r="O7" s="324" t="s">
        <v>252</v>
      </c>
      <c r="P7" s="324" t="s">
        <v>253</v>
      </c>
      <c r="Q7" s="324" t="s">
        <v>250</v>
      </c>
      <c r="R7" s="324" t="s">
        <v>252</v>
      </c>
      <c r="S7" s="324" t="s">
        <v>251</v>
      </c>
      <c r="T7" s="324" t="s">
        <v>250</v>
      </c>
      <c r="U7" s="329"/>
    </row>
    <row r="8" spans="1:21" s="3" customFormat="1" ht="12" customHeight="1">
      <c r="A8" s="31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247</v>
      </c>
      <c r="N8" s="34" t="s">
        <v>246</v>
      </c>
      <c r="O8" s="331"/>
      <c r="P8" s="331"/>
      <c r="Q8" s="331"/>
      <c r="R8" s="331"/>
      <c r="S8" s="331"/>
      <c r="T8" s="331"/>
      <c r="U8" s="33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>
      <c r="A10" s="4" t="s">
        <v>245</v>
      </c>
      <c r="B10" s="12">
        <v>246</v>
      </c>
      <c r="C10" s="15">
        <v>180</v>
      </c>
      <c r="D10" s="15">
        <v>51097.5</v>
      </c>
      <c r="E10" s="15">
        <v>314814</v>
      </c>
      <c r="F10" s="15">
        <v>171313</v>
      </c>
      <c r="G10" s="15">
        <v>119424</v>
      </c>
      <c r="H10" s="15">
        <v>24077</v>
      </c>
      <c r="I10" s="15">
        <v>54268119</v>
      </c>
      <c r="J10" s="15">
        <v>35634625</v>
      </c>
      <c r="K10" s="15">
        <v>14956713</v>
      </c>
      <c r="L10" s="15">
        <v>3676781</v>
      </c>
      <c r="M10" s="15">
        <v>244508</v>
      </c>
      <c r="N10" s="15">
        <v>207.7</v>
      </c>
      <c r="O10" s="15">
        <v>1280</v>
      </c>
      <c r="P10" s="15">
        <v>220578</v>
      </c>
      <c r="Q10" s="15">
        <v>994</v>
      </c>
      <c r="R10" s="15">
        <v>6.2</v>
      </c>
      <c r="S10" s="15">
        <v>1062.05</v>
      </c>
      <c r="T10" s="64">
        <v>4.7850000000000001</v>
      </c>
      <c r="U10" s="35" t="s">
        <v>245</v>
      </c>
    </row>
    <row r="11" spans="1:21" s="3" customFormat="1" ht="10.5">
      <c r="A11" s="5" t="s">
        <v>183</v>
      </c>
      <c r="B11" s="12">
        <v>245</v>
      </c>
      <c r="C11" s="15">
        <v>180</v>
      </c>
      <c r="D11" s="15">
        <v>51130</v>
      </c>
      <c r="E11" s="15">
        <v>315508</v>
      </c>
      <c r="F11" s="15">
        <v>169843</v>
      </c>
      <c r="G11" s="15">
        <v>123072</v>
      </c>
      <c r="H11" s="15">
        <v>22593</v>
      </c>
      <c r="I11" s="15">
        <v>57163049</v>
      </c>
      <c r="J11" s="15">
        <v>37057701</v>
      </c>
      <c r="K11" s="15">
        <v>16301772</v>
      </c>
      <c r="L11" s="15">
        <v>3803576</v>
      </c>
      <c r="M11" s="15">
        <v>241064</v>
      </c>
      <c r="N11" s="15">
        <v>208.6</v>
      </c>
      <c r="O11" s="15">
        <v>1287</v>
      </c>
      <c r="P11" s="15">
        <v>233170</v>
      </c>
      <c r="Q11" s="15">
        <v>983</v>
      </c>
      <c r="R11" s="15">
        <v>6.2</v>
      </c>
      <c r="S11" s="15">
        <v>1117.99</v>
      </c>
      <c r="T11" s="64">
        <v>4.72</v>
      </c>
      <c r="U11" s="25" t="s">
        <v>183</v>
      </c>
    </row>
    <row r="12" spans="1:21" s="3" customFormat="1" ht="10.5">
      <c r="A12" s="5" t="s">
        <v>216</v>
      </c>
      <c r="B12" s="12">
        <v>247</v>
      </c>
      <c r="C12" s="15">
        <v>180</v>
      </c>
      <c r="D12" s="15">
        <v>52297.1</v>
      </c>
      <c r="E12" s="15">
        <v>318565</v>
      </c>
      <c r="F12" s="15">
        <v>174345</v>
      </c>
      <c r="G12" s="15">
        <v>121838</v>
      </c>
      <c r="H12" s="15">
        <v>22382</v>
      </c>
      <c r="I12" s="15">
        <v>58017720</v>
      </c>
      <c r="J12" s="15">
        <v>37959892</v>
      </c>
      <c r="K12" s="15">
        <v>16266668</v>
      </c>
      <c r="L12" s="15">
        <v>3791160</v>
      </c>
      <c r="M12" s="15">
        <v>242414</v>
      </c>
      <c r="N12" s="15">
        <v>211.6</v>
      </c>
      <c r="O12" s="15">
        <v>1289</v>
      </c>
      <c r="P12" s="15">
        <v>234729</v>
      </c>
      <c r="Q12" s="15">
        <v>981</v>
      </c>
      <c r="R12" s="15">
        <v>6.1</v>
      </c>
      <c r="S12" s="15">
        <v>1109.3900000000001</v>
      </c>
      <c r="T12" s="64">
        <v>4.6349999999999998</v>
      </c>
      <c r="U12" s="25" t="s">
        <v>216</v>
      </c>
    </row>
    <row r="13" spans="1:21" s="3" customFormat="1" ht="10.5">
      <c r="A13" s="5" t="s">
        <v>244</v>
      </c>
      <c r="B13" s="12">
        <v>245</v>
      </c>
      <c r="C13" s="15">
        <v>180</v>
      </c>
      <c r="D13" s="15">
        <v>55978.3</v>
      </c>
      <c r="E13" s="15">
        <v>328248</v>
      </c>
      <c r="F13" s="15">
        <v>179075</v>
      </c>
      <c r="G13" s="15">
        <v>126328</v>
      </c>
      <c r="H13" s="15">
        <v>22845</v>
      </c>
      <c r="I13" s="15">
        <v>59769218</v>
      </c>
      <c r="J13" s="15">
        <v>39012235</v>
      </c>
      <c r="K13" s="15">
        <v>16932311</v>
      </c>
      <c r="L13" s="15">
        <v>3824673</v>
      </c>
      <c r="M13" s="15">
        <v>257863</v>
      </c>
      <c r="N13" s="15">
        <v>228.5</v>
      </c>
      <c r="O13" s="15">
        <v>1340</v>
      </c>
      <c r="P13" s="15">
        <v>243959</v>
      </c>
      <c r="Q13" s="15">
        <v>1053</v>
      </c>
      <c r="R13" s="15">
        <v>5.9</v>
      </c>
      <c r="S13" s="15">
        <v>1067.72</v>
      </c>
      <c r="T13" s="64">
        <v>4.6100000000000003</v>
      </c>
      <c r="U13" s="25" t="s">
        <v>244</v>
      </c>
    </row>
    <row r="14" spans="1:21" s="45" customFormat="1" ht="10.5">
      <c r="A14" s="47" t="s">
        <v>243</v>
      </c>
      <c r="B14" s="21">
        <v>245</v>
      </c>
      <c r="C14" s="22">
        <v>180</v>
      </c>
      <c r="D14" s="22">
        <v>56042</v>
      </c>
      <c r="E14" s="22">
        <v>326507</v>
      </c>
      <c r="F14" s="22">
        <v>175869</v>
      </c>
      <c r="G14" s="22">
        <v>127489</v>
      </c>
      <c r="H14" s="22">
        <v>23149</v>
      </c>
      <c r="I14" s="22">
        <v>59180062</v>
      </c>
      <c r="J14" s="22">
        <v>38274773</v>
      </c>
      <c r="K14" s="22">
        <v>17061510</v>
      </c>
      <c r="L14" s="22">
        <v>3843779</v>
      </c>
      <c r="M14" s="22">
        <v>257075</v>
      </c>
      <c r="N14" s="22">
        <v>229</v>
      </c>
      <c r="O14" s="22">
        <v>1331</v>
      </c>
      <c r="P14" s="22">
        <v>241327</v>
      </c>
      <c r="Q14" s="22">
        <v>1048</v>
      </c>
      <c r="R14" s="22">
        <v>6</v>
      </c>
      <c r="S14" s="22">
        <v>1056</v>
      </c>
      <c r="T14" s="46">
        <v>4.5999999999999996</v>
      </c>
      <c r="U14" s="26" t="s">
        <v>243</v>
      </c>
    </row>
    <row r="15" spans="1:21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4"/>
      <c r="U15" s="26"/>
    </row>
    <row r="16" spans="1:21" s="3" customFormat="1" ht="10.5">
      <c r="A16" s="7" t="s">
        <v>242</v>
      </c>
      <c r="B16" s="12">
        <v>244</v>
      </c>
      <c r="C16" s="15">
        <v>180</v>
      </c>
      <c r="D16" s="15">
        <v>56191</v>
      </c>
      <c r="E16" s="15">
        <v>361222</v>
      </c>
      <c r="F16" s="15">
        <v>198195</v>
      </c>
      <c r="G16" s="15">
        <v>139588</v>
      </c>
      <c r="H16" s="15">
        <v>23439</v>
      </c>
      <c r="I16" s="15">
        <v>65598745</v>
      </c>
      <c r="J16" s="15">
        <v>43321021</v>
      </c>
      <c r="K16" s="15">
        <v>18438842</v>
      </c>
      <c r="L16" s="15">
        <v>3838882</v>
      </c>
      <c r="M16" s="15">
        <v>223492</v>
      </c>
      <c r="N16" s="15">
        <v>230</v>
      </c>
      <c r="O16" s="15">
        <v>1480</v>
      </c>
      <c r="P16" s="15">
        <v>268774</v>
      </c>
      <c r="Q16" s="15">
        <v>916</v>
      </c>
      <c r="R16" s="15">
        <v>6</v>
      </c>
      <c r="S16" s="15">
        <v>1167</v>
      </c>
      <c r="T16" s="64">
        <v>3.98</v>
      </c>
      <c r="U16" s="25" t="s">
        <v>242</v>
      </c>
    </row>
    <row r="17" spans="1:21" s="3" customFormat="1" ht="10.5">
      <c r="A17" s="7" t="s">
        <v>241</v>
      </c>
      <c r="B17" s="12">
        <v>246</v>
      </c>
      <c r="C17" s="15">
        <v>180</v>
      </c>
      <c r="D17" s="15">
        <v>55665</v>
      </c>
      <c r="E17" s="15">
        <v>330300</v>
      </c>
      <c r="F17" s="15">
        <v>164729</v>
      </c>
      <c r="G17" s="15">
        <v>142888</v>
      </c>
      <c r="H17" s="15">
        <v>22683</v>
      </c>
      <c r="I17" s="15">
        <v>58357998</v>
      </c>
      <c r="J17" s="15">
        <v>35802759</v>
      </c>
      <c r="K17" s="15">
        <v>18840192</v>
      </c>
      <c r="L17" s="15">
        <v>3715047</v>
      </c>
      <c r="M17" s="15">
        <v>221465</v>
      </c>
      <c r="N17" s="15">
        <v>227</v>
      </c>
      <c r="O17" s="15">
        <v>1344</v>
      </c>
      <c r="P17" s="15">
        <v>237539</v>
      </c>
      <c r="Q17" s="15">
        <v>901</v>
      </c>
      <c r="R17" s="15">
        <v>6</v>
      </c>
      <c r="S17" s="15">
        <v>1048</v>
      </c>
      <c r="T17" s="64">
        <v>3.98</v>
      </c>
      <c r="U17" s="25" t="s">
        <v>241</v>
      </c>
    </row>
    <row r="18" spans="1:21" s="3" customFormat="1" ht="10.5">
      <c r="A18" s="7" t="s">
        <v>240</v>
      </c>
      <c r="B18" s="12">
        <v>246</v>
      </c>
      <c r="C18" s="15">
        <v>180</v>
      </c>
      <c r="D18" s="15">
        <v>56395</v>
      </c>
      <c r="E18" s="15">
        <v>336124</v>
      </c>
      <c r="F18" s="15">
        <v>163157</v>
      </c>
      <c r="G18" s="15">
        <v>149528</v>
      </c>
      <c r="H18" s="15">
        <v>23439</v>
      </c>
      <c r="I18" s="15">
        <v>59117905</v>
      </c>
      <c r="J18" s="15">
        <v>35577473</v>
      </c>
      <c r="K18" s="15">
        <v>19701517</v>
      </c>
      <c r="L18" s="15">
        <v>3838915</v>
      </c>
      <c r="M18" s="15">
        <v>250526</v>
      </c>
      <c r="N18" s="15">
        <v>230</v>
      </c>
      <c r="O18" s="15">
        <v>1368</v>
      </c>
      <c r="P18" s="15">
        <v>240577</v>
      </c>
      <c r="Q18" s="15">
        <v>1020</v>
      </c>
      <c r="R18" s="15">
        <v>6</v>
      </c>
      <c r="S18" s="15">
        <v>1048</v>
      </c>
      <c r="T18" s="64">
        <v>4.4400000000000004</v>
      </c>
      <c r="U18" s="25" t="s">
        <v>240</v>
      </c>
    </row>
    <row r="19" spans="1:21" s="3" customFormat="1" ht="10.5">
      <c r="A19" s="7" t="s">
        <v>239</v>
      </c>
      <c r="B19" s="12">
        <v>244</v>
      </c>
      <c r="C19" s="15">
        <v>180</v>
      </c>
      <c r="D19" s="15">
        <v>56535</v>
      </c>
      <c r="E19" s="15">
        <v>329684</v>
      </c>
      <c r="F19" s="15">
        <v>178945</v>
      </c>
      <c r="G19" s="15">
        <v>128056</v>
      </c>
      <c r="H19" s="15">
        <v>22683</v>
      </c>
      <c r="I19" s="15">
        <v>59859615</v>
      </c>
      <c r="J19" s="15">
        <v>38868701</v>
      </c>
      <c r="K19" s="15">
        <v>17275834</v>
      </c>
      <c r="L19" s="15">
        <v>3715079</v>
      </c>
      <c r="M19" s="15">
        <v>341516</v>
      </c>
      <c r="N19" s="15">
        <v>231</v>
      </c>
      <c r="O19" s="15">
        <v>1349</v>
      </c>
      <c r="P19" s="15">
        <v>245002</v>
      </c>
      <c r="Q19" s="15">
        <v>1398</v>
      </c>
      <c r="R19" s="15">
        <v>6</v>
      </c>
      <c r="S19" s="15">
        <v>1059</v>
      </c>
      <c r="T19" s="64">
        <v>6.04</v>
      </c>
      <c r="U19" s="25" t="s">
        <v>239</v>
      </c>
    </row>
    <row r="20" spans="1:21" s="3" customFormat="1" ht="10.5">
      <c r="A20" s="7" t="s">
        <v>238</v>
      </c>
      <c r="B20" s="12">
        <v>248</v>
      </c>
      <c r="C20" s="15">
        <v>180</v>
      </c>
      <c r="D20" s="15">
        <v>55716</v>
      </c>
      <c r="E20" s="15">
        <v>305235</v>
      </c>
      <c r="F20" s="15">
        <v>167846</v>
      </c>
      <c r="G20" s="15">
        <v>114706</v>
      </c>
      <c r="H20" s="15">
        <v>22683</v>
      </c>
      <c r="I20" s="15">
        <v>55681709</v>
      </c>
      <c r="J20" s="15">
        <v>36394688</v>
      </c>
      <c r="K20" s="15">
        <v>15571941</v>
      </c>
      <c r="L20" s="15">
        <v>3715079</v>
      </c>
      <c r="M20" s="15">
        <v>342197</v>
      </c>
      <c r="N20" s="15">
        <v>225</v>
      </c>
      <c r="O20" s="15">
        <v>1233</v>
      </c>
      <c r="P20" s="15">
        <v>224933</v>
      </c>
      <c r="Q20" s="15">
        <v>1382</v>
      </c>
      <c r="R20" s="15">
        <v>6</v>
      </c>
      <c r="S20" s="15">
        <v>999</v>
      </c>
      <c r="T20" s="64">
        <v>6.14</v>
      </c>
      <c r="U20" s="25" t="s">
        <v>238</v>
      </c>
    </row>
    <row r="21" spans="1:21" s="3" customFormat="1" ht="10.5">
      <c r="A21" s="7" t="s">
        <v>237</v>
      </c>
      <c r="B21" s="12">
        <v>246</v>
      </c>
      <c r="C21" s="15">
        <v>180</v>
      </c>
      <c r="D21" s="15">
        <v>55781</v>
      </c>
      <c r="E21" s="15">
        <v>329708</v>
      </c>
      <c r="F21" s="15">
        <v>171689</v>
      </c>
      <c r="G21" s="15">
        <v>134580</v>
      </c>
      <c r="H21" s="15">
        <v>23439</v>
      </c>
      <c r="I21" s="15">
        <v>58978626</v>
      </c>
      <c r="J21" s="15">
        <v>37338760</v>
      </c>
      <c r="K21" s="15">
        <v>17800985</v>
      </c>
      <c r="L21" s="15">
        <v>3838882</v>
      </c>
      <c r="M21" s="15">
        <v>297322</v>
      </c>
      <c r="N21" s="15">
        <v>227</v>
      </c>
      <c r="O21" s="15">
        <v>1341</v>
      </c>
      <c r="P21" s="15">
        <v>239946</v>
      </c>
      <c r="Q21" s="15">
        <v>1210</v>
      </c>
      <c r="R21" s="15">
        <v>6</v>
      </c>
      <c r="S21" s="15">
        <v>1057</v>
      </c>
      <c r="T21" s="64">
        <v>5.33</v>
      </c>
      <c r="U21" s="25" t="s">
        <v>237</v>
      </c>
    </row>
    <row r="22" spans="1:21" s="3" customFormat="1" ht="10.5" customHeight="1">
      <c r="A22" s="7" t="s">
        <v>236</v>
      </c>
      <c r="B22" s="12">
        <v>244</v>
      </c>
      <c r="C22" s="15">
        <v>180</v>
      </c>
      <c r="D22" s="15">
        <v>56038</v>
      </c>
      <c r="E22" s="15">
        <v>329677</v>
      </c>
      <c r="F22" s="15">
        <v>172388</v>
      </c>
      <c r="G22" s="15">
        <v>134606</v>
      </c>
      <c r="H22" s="15">
        <v>22683</v>
      </c>
      <c r="I22" s="15">
        <v>59096810</v>
      </c>
      <c r="J22" s="15">
        <v>37581216</v>
      </c>
      <c r="K22" s="15">
        <v>17800547</v>
      </c>
      <c r="L22" s="15">
        <v>3715047</v>
      </c>
      <c r="M22" s="15">
        <v>249850</v>
      </c>
      <c r="N22" s="15">
        <v>230</v>
      </c>
      <c r="O22" s="15">
        <v>1351</v>
      </c>
      <c r="P22" s="15">
        <v>242200</v>
      </c>
      <c r="Q22" s="15">
        <v>1024</v>
      </c>
      <c r="R22" s="15">
        <v>6</v>
      </c>
      <c r="S22" s="15">
        <v>1055</v>
      </c>
      <c r="T22" s="64">
        <v>4.46</v>
      </c>
      <c r="U22" s="25" t="s">
        <v>236</v>
      </c>
    </row>
    <row r="23" spans="1:21" s="3" customFormat="1" ht="10.5" customHeight="1">
      <c r="A23" s="7" t="s">
        <v>235</v>
      </c>
      <c r="B23" s="12">
        <v>244</v>
      </c>
      <c r="C23" s="15">
        <v>180</v>
      </c>
      <c r="D23" s="15">
        <v>55890</v>
      </c>
      <c r="E23" s="15">
        <v>354615</v>
      </c>
      <c r="F23" s="15">
        <v>194504</v>
      </c>
      <c r="G23" s="15">
        <v>136672</v>
      </c>
      <c r="H23" s="15">
        <v>23439</v>
      </c>
      <c r="I23" s="15">
        <v>64317489</v>
      </c>
      <c r="J23" s="15">
        <v>42365087</v>
      </c>
      <c r="K23" s="15">
        <v>18113520</v>
      </c>
      <c r="L23" s="15">
        <v>3838882</v>
      </c>
      <c r="M23" s="15">
        <v>225955</v>
      </c>
      <c r="N23" s="15">
        <v>229</v>
      </c>
      <c r="O23" s="15">
        <v>1451</v>
      </c>
      <c r="P23" s="15">
        <v>263237</v>
      </c>
      <c r="Q23" s="15">
        <v>925</v>
      </c>
      <c r="R23" s="15">
        <v>6</v>
      </c>
      <c r="S23" s="15">
        <v>1151</v>
      </c>
      <c r="T23" s="64">
        <v>4.04</v>
      </c>
      <c r="U23" s="25" t="s">
        <v>235</v>
      </c>
    </row>
    <row r="24" spans="1:21" s="3" customFormat="1" ht="10.5" customHeight="1">
      <c r="A24" s="7" t="s">
        <v>234</v>
      </c>
      <c r="B24" s="12">
        <v>245</v>
      </c>
      <c r="C24" s="15">
        <v>180</v>
      </c>
      <c r="D24" s="15">
        <v>56023</v>
      </c>
      <c r="E24" s="15">
        <v>306478</v>
      </c>
      <c r="F24" s="15">
        <v>176295</v>
      </c>
      <c r="G24" s="15">
        <v>107500</v>
      </c>
      <c r="H24" s="15">
        <v>22683</v>
      </c>
      <c r="I24" s="15">
        <v>56538485</v>
      </c>
      <c r="J24" s="15">
        <v>38234558</v>
      </c>
      <c r="K24" s="15">
        <v>14588815</v>
      </c>
      <c r="L24" s="15">
        <v>3715112</v>
      </c>
      <c r="M24" s="15">
        <v>231434</v>
      </c>
      <c r="N24" s="15">
        <v>229</v>
      </c>
      <c r="O24" s="15">
        <v>1253</v>
      </c>
      <c r="P24" s="15">
        <v>231165</v>
      </c>
      <c r="Q24" s="15">
        <v>946</v>
      </c>
      <c r="R24" s="15">
        <v>6</v>
      </c>
      <c r="S24" s="15">
        <v>1009</v>
      </c>
      <c r="T24" s="64">
        <v>4.13</v>
      </c>
      <c r="U24" s="25" t="s">
        <v>234</v>
      </c>
    </row>
    <row r="25" spans="1:21" s="3" customFormat="1" ht="10.5">
      <c r="A25" s="7" t="s">
        <v>233</v>
      </c>
      <c r="B25" s="12">
        <v>246</v>
      </c>
      <c r="C25" s="15">
        <v>180</v>
      </c>
      <c r="D25" s="15">
        <v>55656</v>
      </c>
      <c r="E25" s="15">
        <v>307955</v>
      </c>
      <c r="F25" s="15">
        <v>162244</v>
      </c>
      <c r="G25" s="15">
        <v>123028</v>
      </c>
      <c r="H25" s="15">
        <v>22683</v>
      </c>
      <c r="I25" s="15">
        <v>55691328</v>
      </c>
      <c r="J25" s="15">
        <v>35332998</v>
      </c>
      <c r="K25" s="15">
        <v>16438960</v>
      </c>
      <c r="L25" s="15">
        <v>3919370</v>
      </c>
      <c r="M25" s="15">
        <v>233829</v>
      </c>
      <c r="N25" s="15">
        <v>226</v>
      </c>
      <c r="O25" s="15">
        <v>1252</v>
      </c>
      <c r="P25" s="15">
        <v>226328</v>
      </c>
      <c r="Q25" s="15">
        <v>950</v>
      </c>
      <c r="R25" s="15">
        <v>6</v>
      </c>
      <c r="S25" s="15">
        <v>1001</v>
      </c>
      <c r="T25" s="64">
        <v>4.2</v>
      </c>
      <c r="U25" s="25" t="s">
        <v>233</v>
      </c>
    </row>
    <row r="26" spans="1:21" s="3" customFormat="1" ht="10.5">
      <c r="A26" s="7" t="s">
        <v>232</v>
      </c>
      <c r="B26" s="12">
        <v>245</v>
      </c>
      <c r="C26" s="15">
        <v>180</v>
      </c>
      <c r="D26" s="15">
        <v>56001</v>
      </c>
      <c r="E26" s="15">
        <v>313155</v>
      </c>
      <c r="F26" s="15">
        <v>171272</v>
      </c>
      <c r="G26" s="15">
        <v>116770</v>
      </c>
      <c r="H26" s="15">
        <v>25113</v>
      </c>
      <c r="I26" s="15">
        <v>57606261</v>
      </c>
      <c r="J26" s="15">
        <v>37283963</v>
      </c>
      <c r="K26" s="15">
        <v>15982997</v>
      </c>
      <c r="L26" s="15">
        <v>4339302</v>
      </c>
      <c r="M26" s="15">
        <v>233767</v>
      </c>
      <c r="N26" s="15">
        <v>228</v>
      </c>
      <c r="O26" s="15">
        <v>1277</v>
      </c>
      <c r="P26" s="15">
        <v>234991</v>
      </c>
      <c r="Q26" s="15">
        <v>954</v>
      </c>
      <c r="R26" s="15">
        <v>6</v>
      </c>
      <c r="S26" s="15">
        <v>1029</v>
      </c>
      <c r="T26" s="64">
        <v>4.17</v>
      </c>
      <c r="U26" s="25" t="s">
        <v>232</v>
      </c>
    </row>
    <row r="27" spans="1:21" s="3" customFormat="1" ht="10.5">
      <c r="A27" s="7" t="s">
        <v>231</v>
      </c>
      <c r="B27" s="12">
        <v>245</v>
      </c>
      <c r="C27" s="15">
        <v>180</v>
      </c>
      <c r="D27" s="15">
        <v>56608</v>
      </c>
      <c r="E27" s="15">
        <v>315082</v>
      </c>
      <c r="F27" s="15">
        <v>189497</v>
      </c>
      <c r="G27" s="15">
        <v>102534</v>
      </c>
      <c r="H27" s="15">
        <v>23051</v>
      </c>
      <c r="I27" s="15">
        <v>59527750</v>
      </c>
      <c r="J27" s="15">
        <v>41277696</v>
      </c>
      <c r="K27" s="15">
        <v>14266981</v>
      </c>
      <c r="L27" s="15">
        <v>3983073</v>
      </c>
      <c r="M27" s="15">
        <v>230299</v>
      </c>
      <c r="N27" s="15">
        <v>231</v>
      </c>
      <c r="O27" s="15">
        <v>1284</v>
      </c>
      <c r="P27" s="15">
        <v>242555</v>
      </c>
      <c r="Q27" s="15">
        <v>938</v>
      </c>
      <c r="R27" s="15">
        <v>6</v>
      </c>
      <c r="S27" s="15">
        <v>1052</v>
      </c>
      <c r="T27" s="64">
        <v>4.07</v>
      </c>
      <c r="U27" s="25" t="s">
        <v>231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  <c r="U28" s="27"/>
    </row>
    <row r="29" spans="1:21" s="42" customFormat="1" ht="10.5">
      <c r="A29" s="42" t="s">
        <v>160</v>
      </c>
    </row>
    <row r="30" spans="1:21" s="3" customFormat="1" ht="10.5">
      <c r="A30" s="3" t="s">
        <v>230</v>
      </c>
    </row>
    <row r="31" spans="1:21" ht="10.5" customHeight="1"/>
  </sheetData>
  <mergeCells count="21">
    <mergeCell ref="U6:U8"/>
    <mergeCell ref="O7:O8"/>
    <mergeCell ref="P7:P8"/>
    <mergeCell ref="Q7:Q8"/>
    <mergeCell ref="R7:R8"/>
    <mergeCell ref="R6:T6"/>
    <mergeCell ref="N6:Q6"/>
    <mergeCell ref="T7:T8"/>
    <mergeCell ref="E6:G7"/>
    <mergeCell ref="S7:S8"/>
    <mergeCell ref="C6:C7"/>
    <mergeCell ref="B6:B7"/>
    <mergeCell ref="A2:D2"/>
    <mergeCell ref="M6:M7"/>
    <mergeCell ref="D6:D7"/>
    <mergeCell ref="I6:J7"/>
    <mergeCell ref="K6:K7"/>
    <mergeCell ref="H6:H7"/>
    <mergeCell ref="A6:A8"/>
    <mergeCell ref="L6:L7"/>
    <mergeCell ref="A4:D4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rowBreaks count="1" manualBreakCount="1">
    <brk id="30" max="16383" man="1"/>
  </rowBreaks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0"/>
  <sheetViews>
    <sheetView zoomScaleNormal="100" workbookViewId="0"/>
  </sheetViews>
  <sheetFormatPr defaultRowHeight="13.5"/>
  <cols>
    <col min="1" max="1" width="10.625" customWidth="1"/>
    <col min="2" max="2" width="7.875" customWidth="1"/>
    <col min="3" max="3" width="10.37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6.62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 ht="13.5" customHeight="1">
      <c r="A1" s="61" t="s">
        <v>229</v>
      </c>
    </row>
    <row r="2" spans="1:21" ht="10.5" customHeight="1">
      <c r="A2" s="1"/>
    </row>
    <row r="3" spans="1:21" s="1" customFormat="1" ht="13.5" customHeight="1">
      <c r="A3" s="61" t="s">
        <v>228</v>
      </c>
      <c r="G3" s="59"/>
      <c r="H3" s="75"/>
      <c r="I3" s="75"/>
      <c r="J3" s="75"/>
      <c r="K3" s="6"/>
      <c r="L3" s="6"/>
      <c r="M3" s="6"/>
    </row>
    <row r="4" spans="1:21" s="1" customFormat="1" ht="10.5" customHeight="1">
      <c r="A4" s="61"/>
      <c r="G4" s="59"/>
      <c r="H4" s="75"/>
      <c r="I4" s="75"/>
      <c r="J4" s="75"/>
      <c r="K4" s="6"/>
      <c r="L4" s="6"/>
      <c r="M4" s="6"/>
    </row>
    <row r="5" spans="1:21" s="3" customFormat="1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3" customFormat="1" ht="12" customHeight="1">
      <c r="A6" s="317" t="s">
        <v>155</v>
      </c>
      <c r="B6" s="74"/>
      <c r="C6" s="73"/>
      <c r="D6" s="344" t="s">
        <v>227</v>
      </c>
      <c r="E6" s="345"/>
      <c r="F6" s="345"/>
      <c r="G6" s="345"/>
      <c r="H6" s="345"/>
      <c r="I6" s="345"/>
      <c r="J6" s="345"/>
      <c r="K6" s="345"/>
      <c r="L6" s="72"/>
      <c r="M6" s="71"/>
      <c r="N6" s="332" t="s">
        <v>2</v>
      </c>
      <c r="O6" s="333"/>
      <c r="P6" s="333"/>
      <c r="Q6" s="334"/>
      <c r="R6" s="332" t="s">
        <v>0</v>
      </c>
      <c r="S6" s="333"/>
      <c r="T6" s="334"/>
      <c r="U6" s="328" t="s">
        <v>155</v>
      </c>
    </row>
    <row r="7" spans="1:21" s="3" customFormat="1" ht="12" customHeight="1">
      <c r="A7" s="318"/>
      <c r="B7" s="69" t="s">
        <v>226</v>
      </c>
      <c r="C7" s="68" t="s">
        <v>225</v>
      </c>
      <c r="D7" s="324" t="s">
        <v>196</v>
      </c>
      <c r="E7" s="332" t="s">
        <v>149</v>
      </c>
      <c r="F7" s="333"/>
      <c r="G7" s="333"/>
      <c r="H7" s="58" t="s">
        <v>148</v>
      </c>
      <c r="I7" s="332" t="s">
        <v>224</v>
      </c>
      <c r="J7" s="333"/>
      <c r="K7" s="346"/>
      <c r="L7" s="56" t="s">
        <v>223</v>
      </c>
      <c r="M7" s="324" t="s">
        <v>219</v>
      </c>
      <c r="N7" s="68" t="s">
        <v>194</v>
      </c>
      <c r="O7" s="324" t="s">
        <v>221</v>
      </c>
      <c r="P7" s="324" t="s">
        <v>222</v>
      </c>
      <c r="Q7" s="324" t="s">
        <v>219</v>
      </c>
      <c r="R7" s="324" t="s">
        <v>221</v>
      </c>
      <c r="S7" s="324" t="s">
        <v>220</v>
      </c>
      <c r="T7" s="324" t="s">
        <v>219</v>
      </c>
      <c r="U7" s="329"/>
    </row>
    <row r="8" spans="1:21" s="3" customFormat="1" ht="12" customHeight="1">
      <c r="A8" s="319"/>
      <c r="B8" s="58" t="s">
        <v>189</v>
      </c>
      <c r="C8" s="67" t="s">
        <v>188</v>
      </c>
      <c r="D8" s="343"/>
      <c r="E8" s="54" t="s">
        <v>4</v>
      </c>
      <c r="F8" s="54" t="s">
        <v>5</v>
      </c>
      <c r="G8" s="54" t="s">
        <v>6</v>
      </c>
      <c r="H8" s="54" t="s">
        <v>7</v>
      </c>
      <c r="I8" s="55" t="s">
        <v>4</v>
      </c>
      <c r="J8" s="54" t="s">
        <v>5</v>
      </c>
      <c r="K8" s="37" t="s">
        <v>6</v>
      </c>
      <c r="L8" s="54" t="s">
        <v>7</v>
      </c>
      <c r="M8" s="331"/>
      <c r="N8" s="34" t="s">
        <v>218</v>
      </c>
      <c r="O8" s="331"/>
      <c r="P8" s="331"/>
      <c r="Q8" s="331"/>
      <c r="R8" s="331"/>
      <c r="S8" s="331"/>
      <c r="T8" s="331"/>
      <c r="U8" s="33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>
      <c r="A10" s="4" t="s">
        <v>217</v>
      </c>
      <c r="B10" s="12">
        <v>234</v>
      </c>
      <c r="C10" s="15">
        <v>168</v>
      </c>
      <c r="D10" s="15">
        <v>48666.7</v>
      </c>
      <c r="E10" s="15">
        <v>310777</v>
      </c>
      <c r="F10" s="15">
        <v>164097</v>
      </c>
      <c r="G10" s="15">
        <v>113464</v>
      </c>
      <c r="H10" s="15">
        <v>33216</v>
      </c>
      <c r="I10" s="15">
        <v>52360919</v>
      </c>
      <c r="J10" s="15">
        <v>33601641</v>
      </c>
      <c r="K10" s="15">
        <v>14006232</v>
      </c>
      <c r="L10" s="15">
        <v>4753046</v>
      </c>
      <c r="M10" s="15">
        <v>239354</v>
      </c>
      <c r="N10" s="15">
        <v>208.1</v>
      </c>
      <c r="O10" s="15">
        <v>1329</v>
      </c>
      <c r="P10" s="15">
        <v>223901</v>
      </c>
      <c r="Q10" s="15">
        <v>1024</v>
      </c>
      <c r="R10" s="15">
        <v>6.4</v>
      </c>
      <c r="S10" s="15">
        <v>1076</v>
      </c>
      <c r="T10" s="64">
        <v>4.9180000000000001</v>
      </c>
      <c r="U10" s="35" t="s">
        <v>217</v>
      </c>
    </row>
    <row r="11" spans="1:21" s="3" customFormat="1" ht="10.5">
      <c r="A11" s="5" t="s">
        <v>184</v>
      </c>
      <c r="B11" s="12">
        <v>246</v>
      </c>
      <c r="C11" s="15">
        <v>180</v>
      </c>
      <c r="D11" s="15">
        <v>51097.5</v>
      </c>
      <c r="E11" s="15">
        <v>314814</v>
      </c>
      <c r="F11" s="15">
        <v>171313</v>
      </c>
      <c r="G11" s="15">
        <v>119424</v>
      </c>
      <c r="H11" s="15">
        <v>24077</v>
      </c>
      <c r="I11" s="15">
        <v>54268119</v>
      </c>
      <c r="J11" s="15">
        <v>35634625</v>
      </c>
      <c r="K11" s="15">
        <v>14956713</v>
      </c>
      <c r="L11" s="15">
        <v>3676781</v>
      </c>
      <c r="M11" s="15">
        <v>244508</v>
      </c>
      <c r="N11" s="15">
        <v>207.7</v>
      </c>
      <c r="O11" s="15">
        <v>1280</v>
      </c>
      <c r="P11" s="15">
        <v>220578</v>
      </c>
      <c r="Q11" s="15">
        <v>994</v>
      </c>
      <c r="R11" s="15">
        <v>6.2</v>
      </c>
      <c r="S11" s="15">
        <v>1062.05</v>
      </c>
      <c r="T11" s="64">
        <v>4.7850000000000001</v>
      </c>
      <c r="U11" s="25" t="s">
        <v>184</v>
      </c>
    </row>
    <row r="12" spans="1:21" s="3" customFormat="1" ht="10.5">
      <c r="A12" s="5" t="s">
        <v>183</v>
      </c>
      <c r="B12" s="12">
        <v>245</v>
      </c>
      <c r="C12" s="15">
        <v>180</v>
      </c>
      <c r="D12" s="15">
        <v>51130</v>
      </c>
      <c r="E12" s="15">
        <v>315508</v>
      </c>
      <c r="F12" s="15">
        <v>169843</v>
      </c>
      <c r="G12" s="15">
        <v>123072</v>
      </c>
      <c r="H12" s="15">
        <v>22593</v>
      </c>
      <c r="I12" s="15">
        <v>57163049</v>
      </c>
      <c r="J12" s="15">
        <v>37057701</v>
      </c>
      <c r="K12" s="15">
        <v>16301772</v>
      </c>
      <c r="L12" s="15">
        <v>3803576</v>
      </c>
      <c r="M12" s="15">
        <v>241064</v>
      </c>
      <c r="N12" s="15">
        <v>208.6</v>
      </c>
      <c r="O12" s="15">
        <v>1287</v>
      </c>
      <c r="P12" s="15">
        <v>233170</v>
      </c>
      <c r="Q12" s="15">
        <v>983</v>
      </c>
      <c r="R12" s="15">
        <v>6.2</v>
      </c>
      <c r="S12" s="15">
        <v>1117.99</v>
      </c>
      <c r="T12" s="64">
        <v>4.72</v>
      </c>
      <c r="U12" s="25" t="s">
        <v>183</v>
      </c>
    </row>
    <row r="13" spans="1:21" s="3" customFormat="1" ht="10.5">
      <c r="A13" s="5" t="s">
        <v>216</v>
      </c>
      <c r="B13" s="12">
        <v>247</v>
      </c>
      <c r="C13" s="15">
        <v>180</v>
      </c>
      <c r="D13" s="15">
        <v>52297.1</v>
      </c>
      <c r="E13" s="15">
        <v>318565</v>
      </c>
      <c r="F13" s="15">
        <v>174345</v>
      </c>
      <c r="G13" s="15">
        <v>121838</v>
      </c>
      <c r="H13" s="15">
        <v>22382</v>
      </c>
      <c r="I13" s="15">
        <v>58017720</v>
      </c>
      <c r="J13" s="15">
        <v>37959892</v>
      </c>
      <c r="K13" s="15">
        <v>16266668</v>
      </c>
      <c r="L13" s="15">
        <v>3791160</v>
      </c>
      <c r="M13" s="15">
        <v>242414</v>
      </c>
      <c r="N13" s="15">
        <v>211.6</v>
      </c>
      <c r="O13" s="15">
        <v>1289</v>
      </c>
      <c r="P13" s="15">
        <v>234729</v>
      </c>
      <c r="Q13" s="15">
        <v>981</v>
      </c>
      <c r="R13" s="15">
        <v>6.1</v>
      </c>
      <c r="S13" s="15">
        <v>1109.3900000000001</v>
      </c>
      <c r="T13" s="64">
        <v>4.6349999999999998</v>
      </c>
      <c r="U13" s="25" t="s">
        <v>216</v>
      </c>
    </row>
    <row r="14" spans="1:21" s="45" customFormat="1" ht="10.5">
      <c r="A14" s="47" t="s">
        <v>215</v>
      </c>
      <c r="B14" s="21">
        <v>245</v>
      </c>
      <c r="C14" s="22">
        <v>180</v>
      </c>
      <c r="D14" s="22">
        <v>55978.3</v>
      </c>
      <c r="E14" s="22">
        <v>328248</v>
      </c>
      <c r="F14" s="22">
        <v>179075</v>
      </c>
      <c r="G14" s="22">
        <v>126328</v>
      </c>
      <c r="H14" s="22">
        <v>22845</v>
      </c>
      <c r="I14" s="22">
        <v>59769218</v>
      </c>
      <c r="J14" s="22">
        <v>39012235</v>
      </c>
      <c r="K14" s="22">
        <v>16932311</v>
      </c>
      <c r="L14" s="22">
        <v>3824673</v>
      </c>
      <c r="M14" s="22">
        <v>257863</v>
      </c>
      <c r="N14" s="22">
        <v>228.5</v>
      </c>
      <c r="O14" s="22">
        <v>1340</v>
      </c>
      <c r="P14" s="22">
        <v>243959</v>
      </c>
      <c r="Q14" s="22">
        <v>1053</v>
      </c>
      <c r="R14" s="22">
        <v>5.9</v>
      </c>
      <c r="S14" s="22">
        <v>1067.72</v>
      </c>
      <c r="T14" s="46">
        <v>4.6100000000000003</v>
      </c>
      <c r="U14" s="26" t="s">
        <v>215</v>
      </c>
    </row>
    <row r="15" spans="1:21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4"/>
      <c r="U15" s="26"/>
    </row>
    <row r="16" spans="1:21" s="3" customFormat="1" ht="10.5">
      <c r="A16" s="7" t="s">
        <v>214</v>
      </c>
      <c r="B16" s="12">
        <v>247</v>
      </c>
      <c r="C16" s="15">
        <v>180</v>
      </c>
      <c r="D16" s="15">
        <v>56190.6</v>
      </c>
      <c r="E16" s="15">
        <v>361766</v>
      </c>
      <c r="F16" s="15">
        <v>200806</v>
      </c>
      <c r="G16" s="15">
        <v>138323</v>
      </c>
      <c r="H16" s="15">
        <v>22637</v>
      </c>
      <c r="I16" s="15">
        <v>65951876</v>
      </c>
      <c r="J16" s="15">
        <v>43909454</v>
      </c>
      <c r="K16" s="15">
        <v>18271432</v>
      </c>
      <c r="L16" s="15">
        <v>3770991</v>
      </c>
      <c r="M16" s="15">
        <v>220722</v>
      </c>
      <c r="N16" s="15">
        <v>227.7</v>
      </c>
      <c r="O16" s="15">
        <v>1466</v>
      </c>
      <c r="P16" s="15">
        <v>267300</v>
      </c>
      <c r="Q16" s="15">
        <v>895</v>
      </c>
      <c r="R16" s="15">
        <v>6.4</v>
      </c>
      <c r="S16" s="15">
        <v>1173.72</v>
      </c>
      <c r="T16" s="64">
        <v>3.9279999999999999</v>
      </c>
      <c r="U16" s="25" t="s">
        <v>214</v>
      </c>
    </row>
    <row r="17" spans="1:21" s="3" customFormat="1" ht="10.5">
      <c r="A17" s="7" t="s">
        <v>213</v>
      </c>
      <c r="B17" s="12">
        <v>244</v>
      </c>
      <c r="C17" s="15">
        <v>180</v>
      </c>
      <c r="D17" s="15">
        <v>55884.2</v>
      </c>
      <c r="E17" s="15">
        <v>342743</v>
      </c>
      <c r="F17" s="15">
        <v>178410</v>
      </c>
      <c r="G17" s="15">
        <v>142427</v>
      </c>
      <c r="H17" s="15">
        <v>21906</v>
      </c>
      <c r="I17" s="15">
        <v>61308632</v>
      </c>
      <c r="J17" s="15">
        <v>38874584</v>
      </c>
      <c r="K17" s="15">
        <v>18784702</v>
      </c>
      <c r="L17" s="15">
        <v>3649346</v>
      </c>
      <c r="M17" s="15">
        <v>223081</v>
      </c>
      <c r="N17" s="15">
        <v>229.2</v>
      </c>
      <c r="O17" s="15">
        <v>1406</v>
      </c>
      <c r="P17" s="15">
        <v>251464</v>
      </c>
      <c r="Q17" s="15">
        <v>915</v>
      </c>
      <c r="R17" s="15">
        <v>6.1</v>
      </c>
      <c r="S17" s="15">
        <v>1097.06</v>
      </c>
      <c r="T17" s="64">
        <v>3.992</v>
      </c>
      <c r="U17" s="25" t="s">
        <v>213</v>
      </c>
    </row>
    <row r="18" spans="1:21" s="3" customFormat="1" ht="10.5">
      <c r="A18" s="7" t="s">
        <v>212</v>
      </c>
      <c r="B18" s="12">
        <v>245</v>
      </c>
      <c r="C18" s="15">
        <v>180</v>
      </c>
      <c r="D18" s="15">
        <v>56162.6</v>
      </c>
      <c r="E18" s="15">
        <v>344954</v>
      </c>
      <c r="F18" s="15">
        <v>173550</v>
      </c>
      <c r="G18" s="15">
        <v>148767</v>
      </c>
      <c r="H18" s="15">
        <v>22637</v>
      </c>
      <c r="I18" s="15">
        <v>61258630</v>
      </c>
      <c r="J18" s="15">
        <v>37901388</v>
      </c>
      <c r="K18" s="15">
        <v>19586185</v>
      </c>
      <c r="L18" s="15">
        <v>3771057</v>
      </c>
      <c r="M18" s="15">
        <v>246719</v>
      </c>
      <c r="N18" s="15">
        <v>229.4</v>
      </c>
      <c r="O18" s="15">
        <v>1409</v>
      </c>
      <c r="P18" s="15">
        <v>250171</v>
      </c>
      <c r="Q18" s="15">
        <v>1008</v>
      </c>
      <c r="R18" s="15">
        <v>6.1</v>
      </c>
      <c r="S18" s="15">
        <v>1090.74</v>
      </c>
      <c r="T18" s="64">
        <v>4.3929999999999998</v>
      </c>
      <c r="U18" s="25" t="s">
        <v>212</v>
      </c>
    </row>
    <row r="19" spans="1:21" s="3" customFormat="1" ht="10.5">
      <c r="A19" s="7" t="s">
        <v>211</v>
      </c>
      <c r="B19" s="12">
        <v>247</v>
      </c>
      <c r="C19" s="15">
        <v>180</v>
      </c>
      <c r="D19" s="15">
        <v>56534</v>
      </c>
      <c r="E19" s="15">
        <v>328971</v>
      </c>
      <c r="F19" s="15">
        <v>181469</v>
      </c>
      <c r="G19" s="15">
        <v>125596</v>
      </c>
      <c r="H19" s="15">
        <v>21906</v>
      </c>
      <c r="I19" s="15">
        <v>60053648</v>
      </c>
      <c r="J19" s="15">
        <v>39400985</v>
      </c>
      <c r="K19" s="15">
        <v>17003317</v>
      </c>
      <c r="L19" s="15">
        <v>3649346</v>
      </c>
      <c r="M19" s="15">
        <v>345060</v>
      </c>
      <c r="N19" s="15">
        <v>229.3</v>
      </c>
      <c r="O19" s="15">
        <v>1334</v>
      </c>
      <c r="P19" s="15">
        <v>243546</v>
      </c>
      <c r="Q19" s="15">
        <v>1399</v>
      </c>
      <c r="R19" s="15">
        <v>5.8</v>
      </c>
      <c r="S19" s="15">
        <v>1062.26</v>
      </c>
      <c r="T19" s="64">
        <v>6.1040000000000001</v>
      </c>
      <c r="U19" s="25" t="s">
        <v>211</v>
      </c>
    </row>
    <row r="20" spans="1:21" s="3" customFormat="1" ht="10.5">
      <c r="A20" s="7" t="s">
        <v>210</v>
      </c>
      <c r="B20" s="12">
        <v>247</v>
      </c>
      <c r="C20" s="15">
        <v>180</v>
      </c>
      <c r="D20" s="15">
        <v>55518.5</v>
      </c>
      <c r="E20" s="15">
        <v>303905</v>
      </c>
      <c r="F20" s="15">
        <v>170046</v>
      </c>
      <c r="G20" s="15">
        <v>111953</v>
      </c>
      <c r="H20" s="15">
        <v>21906</v>
      </c>
      <c r="I20" s="15">
        <v>55844033</v>
      </c>
      <c r="J20" s="15">
        <v>36903255</v>
      </c>
      <c r="K20" s="15">
        <v>15291432</v>
      </c>
      <c r="L20" s="15">
        <v>3649346</v>
      </c>
      <c r="M20" s="15">
        <v>344242</v>
      </c>
      <c r="N20" s="15">
        <v>225.2</v>
      </c>
      <c r="O20" s="15">
        <v>1232</v>
      </c>
      <c r="P20" s="15">
        <v>226474</v>
      </c>
      <c r="Q20" s="15">
        <v>1396</v>
      </c>
      <c r="R20" s="15">
        <v>5.5</v>
      </c>
      <c r="S20" s="15">
        <v>1005.86</v>
      </c>
      <c r="T20" s="64">
        <v>6.2</v>
      </c>
      <c r="U20" s="25" t="s">
        <v>210</v>
      </c>
    </row>
    <row r="21" spans="1:21" s="3" customFormat="1" ht="10.5">
      <c r="A21" s="7" t="s">
        <v>209</v>
      </c>
      <c r="B21" s="12">
        <v>245</v>
      </c>
      <c r="C21" s="15">
        <v>180</v>
      </c>
      <c r="D21" s="15">
        <v>55986</v>
      </c>
      <c r="E21" s="15">
        <v>325219</v>
      </c>
      <c r="F21" s="15">
        <v>168187</v>
      </c>
      <c r="G21" s="15">
        <v>134395</v>
      </c>
      <c r="H21" s="15">
        <v>22637</v>
      </c>
      <c r="I21" s="15">
        <v>58193625</v>
      </c>
      <c r="J21" s="15">
        <v>36605635</v>
      </c>
      <c r="K21" s="15">
        <v>17816966</v>
      </c>
      <c r="L21" s="15">
        <v>3771024</v>
      </c>
      <c r="M21" s="15">
        <v>313289</v>
      </c>
      <c r="N21" s="15">
        <v>228.5</v>
      </c>
      <c r="O21" s="15">
        <v>1327</v>
      </c>
      <c r="P21" s="15">
        <v>237460</v>
      </c>
      <c r="Q21" s="15">
        <v>1278</v>
      </c>
      <c r="R21" s="15">
        <v>5.8</v>
      </c>
      <c r="S21" s="15">
        <v>1039.43</v>
      </c>
      <c r="T21" s="64">
        <v>5.5960000000000001</v>
      </c>
      <c r="U21" s="25" t="s">
        <v>209</v>
      </c>
    </row>
    <row r="22" spans="1:21" s="3" customFormat="1" ht="10.5" customHeight="1">
      <c r="A22" s="7" t="s">
        <v>208</v>
      </c>
      <c r="B22" s="12">
        <v>245</v>
      </c>
      <c r="C22" s="15">
        <v>180</v>
      </c>
      <c r="D22" s="15">
        <v>56249.9</v>
      </c>
      <c r="E22" s="15">
        <v>331167</v>
      </c>
      <c r="F22" s="15">
        <v>175648</v>
      </c>
      <c r="G22" s="15">
        <v>133612</v>
      </c>
      <c r="H22" s="15">
        <v>21907</v>
      </c>
      <c r="I22" s="15">
        <v>59566994</v>
      </c>
      <c r="J22" s="15">
        <v>38230666</v>
      </c>
      <c r="K22" s="15">
        <v>17686950</v>
      </c>
      <c r="L22" s="15">
        <v>3649378</v>
      </c>
      <c r="M22" s="15">
        <v>247841</v>
      </c>
      <c r="N22" s="15">
        <v>229.7</v>
      </c>
      <c r="O22" s="15">
        <v>1353</v>
      </c>
      <c r="P22" s="15">
        <v>243291</v>
      </c>
      <c r="Q22" s="15">
        <v>1012</v>
      </c>
      <c r="R22" s="15">
        <v>5.9</v>
      </c>
      <c r="S22" s="15">
        <v>1058.97</v>
      </c>
      <c r="T22" s="64">
        <v>4.4059999999999997</v>
      </c>
      <c r="U22" s="25" t="s">
        <v>208</v>
      </c>
    </row>
    <row r="23" spans="1:21" s="3" customFormat="1" ht="10.5" customHeight="1">
      <c r="A23" s="7" t="s">
        <v>207</v>
      </c>
      <c r="B23" s="12">
        <v>243</v>
      </c>
      <c r="C23" s="15">
        <v>180</v>
      </c>
      <c r="D23" s="15">
        <v>55631.4</v>
      </c>
      <c r="E23" s="15">
        <v>358298</v>
      </c>
      <c r="F23" s="15">
        <v>200804</v>
      </c>
      <c r="G23" s="15">
        <v>134857</v>
      </c>
      <c r="H23" s="15">
        <v>22637</v>
      </c>
      <c r="I23" s="15">
        <v>65459556</v>
      </c>
      <c r="J23" s="15">
        <v>43800886</v>
      </c>
      <c r="K23" s="15">
        <v>17887680</v>
      </c>
      <c r="L23" s="15">
        <v>3770991</v>
      </c>
      <c r="M23" s="15">
        <v>221079</v>
      </c>
      <c r="N23" s="15">
        <v>228.9</v>
      </c>
      <c r="O23" s="15">
        <v>1474</v>
      </c>
      <c r="P23" s="15">
        <v>269307</v>
      </c>
      <c r="Q23" s="15">
        <v>910</v>
      </c>
      <c r="R23" s="15">
        <v>6.4</v>
      </c>
      <c r="S23" s="15">
        <v>1176.6600000000001</v>
      </c>
      <c r="T23" s="64">
        <v>3.9740000000000002</v>
      </c>
      <c r="U23" s="25" t="s">
        <v>207</v>
      </c>
    </row>
    <row r="24" spans="1:21" s="3" customFormat="1" ht="10.5" customHeight="1">
      <c r="A24" s="7" t="s">
        <v>206</v>
      </c>
      <c r="B24" s="12">
        <v>243</v>
      </c>
      <c r="C24" s="15">
        <v>180</v>
      </c>
      <c r="D24" s="15">
        <v>55825.1</v>
      </c>
      <c r="E24" s="15">
        <v>309262</v>
      </c>
      <c r="F24" s="15">
        <v>180306</v>
      </c>
      <c r="G24" s="15">
        <v>107050</v>
      </c>
      <c r="H24" s="15">
        <v>21906</v>
      </c>
      <c r="I24" s="15">
        <v>57423541</v>
      </c>
      <c r="J24" s="15">
        <v>39231065</v>
      </c>
      <c r="K24" s="15">
        <v>14543066</v>
      </c>
      <c r="L24" s="15">
        <v>3649410</v>
      </c>
      <c r="M24" s="15">
        <v>229307</v>
      </c>
      <c r="N24" s="15">
        <v>229.7</v>
      </c>
      <c r="O24" s="15">
        <v>1273</v>
      </c>
      <c r="P24" s="15">
        <v>236280</v>
      </c>
      <c r="Q24" s="15">
        <v>944</v>
      </c>
      <c r="R24" s="15">
        <v>5.5</v>
      </c>
      <c r="S24" s="15">
        <v>1028.6300000000001</v>
      </c>
      <c r="T24" s="64">
        <v>4.1079999999999997</v>
      </c>
      <c r="U24" s="25" t="s">
        <v>206</v>
      </c>
    </row>
    <row r="25" spans="1:21" s="3" customFormat="1" ht="10.5">
      <c r="A25" s="7" t="s">
        <v>205</v>
      </c>
      <c r="B25" s="12">
        <v>244</v>
      </c>
      <c r="C25" s="15">
        <v>180</v>
      </c>
      <c r="D25" s="15">
        <v>55656.1</v>
      </c>
      <c r="E25" s="15">
        <v>308595</v>
      </c>
      <c r="F25" s="15">
        <v>163828</v>
      </c>
      <c r="G25" s="15">
        <v>121226</v>
      </c>
      <c r="H25" s="15">
        <v>23541</v>
      </c>
      <c r="I25" s="15">
        <v>55942318</v>
      </c>
      <c r="J25" s="15">
        <v>35720735</v>
      </c>
      <c r="K25" s="15">
        <v>16228109</v>
      </c>
      <c r="L25" s="15">
        <v>3993475</v>
      </c>
      <c r="M25" s="15">
        <v>236729</v>
      </c>
      <c r="N25" s="15">
        <v>228.2</v>
      </c>
      <c r="O25" s="15">
        <v>1265</v>
      </c>
      <c r="P25" s="15">
        <v>229332</v>
      </c>
      <c r="Q25" s="15">
        <v>971</v>
      </c>
      <c r="R25" s="15">
        <v>5.5</v>
      </c>
      <c r="S25" s="15">
        <v>1005.14</v>
      </c>
      <c r="T25" s="64">
        <v>4.2530000000000001</v>
      </c>
      <c r="U25" s="25" t="s">
        <v>205</v>
      </c>
    </row>
    <row r="26" spans="1:21" s="3" customFormat="1" ht="10.5">
      <c r="A26" s="7" t="s">
        <v>204</v>
      </c>
      <c r="B26" s="12">
        <v>247</v>
      </c>
      <c r="C26" s="15">
        <v>180</v>
      </c>
      <c r="D26" s="15">
        <v>56059.1</v>
      </c>
      <c r="E26" s="15">
        <v>312496</v>
      </c>
      <c r="F26" s="15">
        <v>169745</v>
      </c>
      <c r="G26" s="15">
        <v>116688</v>
      </c>
      <c r="H26" s="15">
        <v>26063</v>
      </c>
      <c r="I26" s="15">
        <v>57398127</v>
      </c>
      <c r="J26" s="15">
        <v>36955075</v>
      </c>
      <c r="K26" s="15">
        <v>16021777</v>
      </c>
      <c r="L26" s="15">
        <v>4421276</v>
      </c>
      <c r="M26" s="15">
        <v>233355</v>
      </c>
      <c r="N26" s="15">
        <v>226.6</v>
      </c>
      <c r="O26" s="15">
        <v>1263</v>
      </c>
      <c r="P26" s="15">
        <v>231979</v>
      </c>
      <c r="Q26" s="15">
        <v>943</v>
      </c>
      <c r="R26" s="15">
        <v>5.6</v>
      </c>
      <c r="S26" s="15">
        <v>1023.89</v>
      </c>
      <c r="T26" s="64">
        <v>4.1630000000000003</v>
      </c>
      <c r="U26" s="25" t="s">
        <v>204</v>
      </c>
    </row>
    <row r="27" spans="1:21" s="3" customFormat="1" ht="10.5">
      <c r="A27" s="7" t="s">
        <v>203</v>
      </c>
      <c r="B27" s="12">
        <v>244</v>
      </c>
      <c r="C27" s="15">
        <v>180</v>
      </c>
      <c r="D27" s="15">
        <v>56052</v>
      </c>
      <c r="E27" s="15">
        <v>312570</v>
      </c>
      <c r="F27" s="15">
        <v>186074</v>
      </c>
      <c r="G27" s="15">
        <v>101755</v>
      </c>
      <c r="H27" s="15">
        <v>24741</v>
      </c>
      <c r="I27" s="15">
        <v>58980399</v>
      </c>
      <c r="J27" s="15">
        <v>40612990</v>
      </c>
      <c r="K27" s="15">
        <v>14166163</v>
      </c>
      <c r="L27" s="15">
        <v>4201246</v>
      </c>
      <c r="M27" s="15">
        <v>229597</v>
      </c>
      <c r="N27" s="15">
        <v>229.5</v>
      </c>
      <c r="O27" s="15">
        <v>1280</v>
      </c>
      <c r="P27" s="15">
        <v>241468</v>
      </c>
      <c r="Q27" s="15">
        <v>940</v>
      </c>
      <c r="R27" s="15">
        <v>5.6</v>
      </c>
      <c r="S27" s="15">
        <v>1052.24</v>
      </c>
      <c r="T27" s="64">
        <v>4.0960000000000001</v>
      </c>
      <c r="U27" s="25" t="s">
        <v>203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  <c r="U28" s="27"/>
    </row>
    <row r="29" spans="1:21" s="42" customFormat="1" ht="10.5">
      <c r="A29" s="42" t="s">
        <v>160</v>
      </c>
    </row>
    <row r="30" spans="1:21" s="3" customFormat="1" ht="10.5">
      <c r="A30" s="3" t="s">
        <v>202</v>
      </c>
    </row>
  </sheetData>
  <mergeCells count="15">
    <mergeCell ref="T7:T8"/>
    <mergeCell ref="N6:Q6"/>
    <mergeCell ref="R6:T6"/>
    <mergeCell ref="U6:U8"/>
    <mergeCell ref="O7:O8"/>
    <mergeCell ref="P7:P8"/>
    <mergeCell ref="Q7:Q8"/>
    <mergeCell ref="R7:R8"/>
    <mergeCell ref="S7:S8"/>
    <mergeCell ref="A6:A8"/>
    <mergeCell ref="D7:D8"/>
    <mergeCell ref="E7:G7"/>
    <mergeCell ref="M7:M8"/>
    <mergeCell ref="D6:K6"/>
    <mergeCell ref="I7:K7"/>
  </mergeCells>
  <phoneticPr fontId="10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2"/>
  <sheetViews>
    <sheetView zoomScaleNormal="100" zoomScaleSheetLayoutView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  <col min="21" max="21" width="10.125" customWidth="1"/>
  </cols>
  <sheetData>
    <row r="1" spans="1:21">
      <c r="A1" s="61" t="s">
        <v>201</v>
      </c>
    </row>
    <row r="2" spans="1:21" ht="10.5" customHeight="1"/>
    <row r="3" spans="1:21" s="1" customFormat="1" ht="13.5" customHeight="1">
      <c r="A3" s="28" t="s">
        <v>200</v>
      </c>
      <c r="G3" s="59"/>
      <c r="I3" s="28"/>
      <c r="J3" s="28"/>
      <c r="K3" s="6"/>
      <c r="L3" s="6"/>
      <c r="M3" s="6"/>
    </row>
    <row r="4" spans="1:21" s="1" customFormat="1" ht="10.5" customHeight="1">
      <c r="G4" s="59"/>
      <c r="H4" s="70"/>
      <c r="I4" s="70"/>
      <c r="J4" s="70"/>
      <c r="K4" s="6"/>
      <c r="L4" s="6"/>
      <c r="M4" s="6"/>
    </row>
    <row r="5" spans="1:21" s="3" customFormat="1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3" customFormat="1" ht="12" customHeight="1">
      <c r="A6" s="317" t="s">
        <v>155</v>
      </c>
      <c r="B6" s="332" t="s">
        <v>199</v>
      </c>
      <c r="C6" s="333"/>
      <c r="D6" s="333"/>
      <c r="E6" s="333"/>
      <c r="F6" s="333"/>
      <c r="G6" s="333"/>
      <c r="H6" s="333"/>
      <c r="I6" s="333"/>
      <c r="J6" s="333"/>
      <c r="K6" s="347" t="s">
        <v>153</v>
      </c>
      <c r="L6" s="347"/>
      <c r="M6" s="348"/>
      <c r="N6" s="332" t="s">
        <v>2</v>
      </c>
      <c r="O6" s="333"/>
      <c r="P6" s="333"/>
      <c r="Q6" s="334"/>
      <c r="R6" s="332" t="s">
        <v>0</v>
      </c>
      <c r="S6" s="333"/>
      <c r="T6" s="334"/>
      <c r="U6" s="328" t="s">
        <v>155</v>
      </c>
    </row>
    <row r="7" spans="1:21" s="3" customFormat="1" ht="12" customHeight="1">
      <c r="A7" s="318"/>
      <c r="B7" s="69" t="s">
        <v>198</v>
      </c>
      <c r="C7" s="68" t="s">
        <v>197</v>
      </c>
      <c r="D7" s="324" t="s">
        <v>196</v>
      </c>
      <c r="E7" s="332" t="s">
        <v>149</v>
      </c>
      <c r="F7" s="333"/>
      <c r="G7" s="333"/>
      <c r="H7" s="58" t="s">
        <v>148</v>
      </c>
      <c r="I7" s="332" t="s">
        <v>147</v>
      </c>
      <c r="J7" s="333"/>
      <c r="K7" s="57" t="s">
        <v>195</v>
      </c>
      <c r="L7" s="56" t="s">
        <v>145</v>
      </c>
      <c r="M7" s="324" t="s">
        <v>190</v>
      </c>
      <c r="N7" s="68" t="s">
        <v>194</v>
      </c>
      <c r="O7" s="324" t="s">
        <v>192</v>
      </c>
      <c r="P7" s="324" t="s">
        <v>193</v>
      </c>
      <c r="Q7" s="324" t="s">
        <v>190</v>
      </c>
      <c r="R7" s="324" t="s">
        <v>192</v>
      </c>
      <c r="S7" s="324" t="s">
        <v>191</v>
      </c>
      <c r="T7" s="324" t="s">
        <v>190</v>
      </c>
      <c r="U7" s="329"/>
    </row>
    <row r="8" spans="1:21" s="3" customFormat="1" ht="12" customHeight="1">
      <c r="A8" s="319"/>
      <c r="B8" s="58" t="s">
        <v>189</v>
      </c>
      <c r="C8" s="67" t="s">
        <v>188</v>
      </c>
      <c r="D8" s="343"/>
      <c r="E8" s="54" t="s">
        <v>4</v>
      </c>
      <c r="F8" s="54" t="s">
        <v>5</v>
      </c>
      <c r="G8" s="54" t="s">
        <v>6</v>
      </c>
      <c r="H8" s="54" t="s">
        <v>7</v>
      </c>
      <c r="I8" s="55" t="s">
        <v>4</v>
      </c>
      <c r="J8" s="54" t="s">
        <v>5</v>
      </c>
      <c r="K8" s="37" t="s">
        <v>6</v>
      </c>
      <c r="L8" s="54" t="s">
        <v>7</v>
      </c>
      <c r="M8" s="331"/>
      <c r="N8" s="34" t="s">
        <v>187</v>
      </c>
      <c r="O8" s="331"/>
      <c r="P8" s="331"/>
      <c r="Q8" s="331"/>
      <c r="R8" s="331"/>
      <c r="S8" s="331"/>
      <c r="T8" s="331"/>
      <c r="U8" s="33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>
      <c r="A10" s="4" t="s">
        <v>186</v>
      </c>
      <c r="B10" s="12">
        <v>226</v>
      </c>
      <c r="C10" s="15">
        <v>162</v>
      </c>
      <c r="D10" s="15">
        <v>47400.4</v>
      </c>
      <c r="E10" s="15">
        <v>310627</v>
      </c>
      <c r="F10" s="15">
        <v>162197</v>
      </c>
      <c r="G10" s="15">
        <v>110012</v>
      </c>
      <c r="H10" s="15">
        <v>38418</v>
      </c>
      <c r="I10" s="15">
        <v>52199665</v>
      </c>
      <c r="J10" s="15">
        <v>33260471</v>
      </c>
      <c r="K10" s="15">
        <v>13524412</v>
      </c>
      <c r="L10" s="15">
        <v>5414782</v>
      </c>
      <c r="M10" s="15">
        <v>228194</v>
      </c>
      <c r="N10" s="15">
        <v>209.5</v>
      </c>
      <c r="O10" s="15">
        <v>1373</v>
      </c>
      <c r="P10" s="15">
        <v>230671</v>
      </c>
      <c r="Q10" s="15">
        <v>1008</v>
      </c>
      <c r="R10" s="15">
        <v>6.6</v>
      </c>
      <c r="S10" s="15">
        <v>1101.25</v>
      </c>
      <c r="T10" s="64">
        <v>4.8140000000000001</v>
      </c>
      <c r="U10" s="35" t="s">
        <v>186</v>
      </c>
    </row>
    <row r="11" spans="1:21" s="3" customFormat="1" ht="10.5">
      <c r="A11" s="5" t="s">
        <v>185</v>
      </c>
      <c r="B11" s="12">
        <v>234</v>
      </c>
      <c r="C11" s="15">
        <v>168</v>
      </c>
      <c r="D11" s="15">
        <v>48666.7</v>
      </c>
      <c r="E11" s="15">
        <v>310777</v>
      </c>
      <c r="F11" s="15">
        <v>164097</v>
      </c>
      <c r="G11" s="15">
        <v>113464</v>
      </c>
      <c r="H11" s="15">
        <v>33216</v>
      </c>
      <c r="I11" s="15">
        <v>52360919</v>
      </c>
      <c r="J11" s="15">
        <v>33601641</v>
      </c>
      <c r="K11" s="15">
        <v>14006232</v>
      </c>
      <c r="L11" s="15">
        <v>4753046</v>
      </c>
      <c r="M11" s="15">
        <v>239354</v>
      </c>
      <c r="N11" s="15">
        <v>208.1</v>
      </c>
      <c r="O11" s="15">
        <v>1329</v>
      </c>
      <c r="P11" s="15">
        <v>223901</v>
      </c>
      <c r="Q11" s="15">
        <v>1024</v>
      </c>
      <c r="R11" s="15">
        <v>6.4</v>
      </c>
      <c r="S11" s="15">
        <v>1076</v>
      </c>
      <c r="T11" s="64">
        <v>4.9180000000000001</v>
      </c>
      <c r="U11" s="25" t="s">
        <v>185</v>
      </c>
    </row>
    <row r="12" spans="1:21" s="3" customFormat="1" ht="10.5">
      <c r="A12" s="5" t="s">
        <v>184</v>
      </c>
      <c r="B12" s="12">
        <v>246</v>
      </c>
      <c r="C12" s="15">
        <v>180</v>
      </c>
      <c r="D12" s="15">
        <v>51097.5</v>
      </c>
      <c r="E12" s="15">
        <v>314814</v>
      </c>
      <c r="F12" s="15">
        <v>171313</v>
      </c>
      <c r="G12" s="15">
        <v>119424</v>
      </c>
      <c r="H12" s="15">
        <v>24077</v>
      </c>
      <c r="I12" s="15">
        <v>54268119</v>
      </c>
      <c r="J12" s="15">
        <v>35634625</v>
      </c>
      <c r="K12" s="15">
        <v>14956713</v>
      </c>
      <c r="L12" s="15">
        <v>3676781</v>
      </c>
      <c r="M12" s="15">
        <v>244508</v>
      </c>
      <c r="N12" s="15">
        <v>207.7</v>
      </c>
      <c r="O12" s="15">
        <v>1280</v>
      </c>
      <c r="P12" s="15">
        <v>220578</v>
      </c>
      <c r="Q12" s="15">
        <v>994</v>
      </c>
      <c r="R12" s="15">
        <v>6.2</v>
      </c>
      <c r="S12" s="15">
        <v>1062.05</v>
      </c>
      <c r="T12" s="64">
        <v>4.7850000000000001</v>
      </c>
      <c r="U12" s="25" t="s">
        <v>184</v>
      </c>
    </row>
    <row r="13" spans="1:21" s="3" customFormat="1" ht="10.5">
      <c r="A13" s="5" t="s">
        <v>183</v>
      </c>
      <c r="B13" s="12">
        <v>245</v>
      </c>
      <c r="C13" s="15">
        <v>180</v>
      </c>
      <c r="D13" s="15">
        <v>51130</v>
      </c>
      <c r="E13" s="15">
        <v>315508</v>
      </c>
      <c r="F13" s="15">
        <v>169843</v>
      </c>
      <c r="G13" s="15">
        <v>123072</v>
      </c>
      <c r="H13" s="15">
        <v>22593</v>
      </c>
      <c r="I13" s="15">
        <v>57163049</v>
      </c>
      <c r="J13" s="15">
        <v>37057701</v>
      </c>
      <c r="K13" s="15">
        <v>16301772</v>
      </c>
      <c r="L13" s="15">
        <v>3803576</v>
      </c>
      <c r="M13" s="15">
        <v>241064</v>
      </c>
      <c r="N13" s="15">
        <v>208.6</v>
      </c>
      <c r="O13" s="15">
        <v>1287</v>
      </c>
      <c r="P13" s="15">
        <v>233170</v>
      </c>
      <c r="Q13" s="15">
        <v>983</v>
      </c>
      <c r="R13" s="15">
        <v>6.2</v>
      </c>
      <c r="S13" s="15">
        <v>1117.99</v>
      </c>
      <c r="T13" s="64">
        <v>4.72</v>
      </c>
      <c r="U13" s="25" t="s">
        <v>183</v>
      </c>
    </row>
    <row r="14" spans="1:21" s="45" customFormat="1" ht="10.5">
      <c r="A14" s="47" t="s">
        <v>182</v>
      </c>
      <c r="B14" s="21">
        <v>247</v>
      </c>
      <c r="C14" s="22">
        <v>180</v>
      </c>
      <c r="D14" s="22">
        <v>52297.1</v>
      </c>
      <c r="E14" s="22">
        <v>318565</v>
      </c>
      <c r="F14" s="22">
        <v>174345</v>
      </c>
      <c r="G14" s="22">
        <v>121838</v>
      </c>
      <c r="H14" s="22">
        <v>22382</v>
      </c>
      <c r="I14" s="22">
        <v>58017720</v>
      </c>
      <c r="J14" s="22">
        <v>37959892</v>
      </c>
      <c r="K14" s="22">
        <v>16266668</v>
      </c>
      <c r="L14" s="22">
        <v>3791160</v>
      </c>
      <c r="M14" s="22">
        <v>242414</v>
      </c>
      <c r="N14" s="22">
        <v>211.6</v>
      </c>
      <c r="O14" s="22">
        <v>1289</v>
      </c>
      <c r="P14" s="22">
        <v>234729</v>
      </c>
      <c r="Q14" s="22">
        <v>981</v>
      </c>
      <c r="R14" s="22">
        <v>6.1</v>
      </c>
      <c r="S14" s="22">
        <v>1109.3900000000001</v>
      </c>
      <c r="T14" s="46">
        <v>4.6349999999999998</v>
      </c>
      <c r="U14" s="26" t="s">
        <v>182</v>
      </c>
    </row>
    <row r="15" spans="1:21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4"/>
      <c r="U15" s="26"/>
    </row>
    <row r="16" spans="1:21" s="3" customFormat="1" ht="10.5">
      <c r="A16" s="7" t="s">
        <v>181</v>
      </c>
      <c r="B16" s="12">
        <v>247</v>
      </c>
      <c r="C16" s="15">
        <v>180</v>
      </c>
      <c r="D16" s="15">
        <v>51308.4</v>
      </c>
      <c r="E16" s="15">
        <v>347706</v>
      </c>
      <c r="F16" s="15">
        <v>191886</v>
      </c>
      <c r="G16" s="15">
        <v>133513</v>
      </c>
      <c r="H16" s="15">
        <v>22307</v>
      </c>
      <c r="I16" s="15">
        <v>63133840</v>
      </c>
      <c r="J16" s="15">
        <v>41846860</v>
      </c>
      <c r="K16" s="15">
        <v>17522254</v>
      </c>
      <c r="L16" s="15">
        <v>3764726</v>
      </c>
      <c r="M16" s="15">
        <v>208741</v>
      </c>
      <c r="N16" s="15">
        <v>207.4</v>
      </c>
      <c r="O16" s="15">
        <v>1405</v>
      </c>
      <c r="P16" s="15">
        <v>255189</v>
      </c>
      <c r="Q16" s="15">
        <v>844</v>
      </c>
      <c r="R16" s="15">
        <v>6.8</v>
      </c>
      <c r="S16" s="15">
        <v>1230.48</v>
      </c>
      <c r="T16" s="64">
        <v>4.0679999999999996</v>
      </c>
      <c r="U16" s="25" t="s">
        <v>181</v>
      </c>
    </row>
    <row r="17" spans="1:21" s="3" customFormat="1" ht="10.5">
      <c r="A17" s="7" t="s">
        <v>68</v>
      </c>
      <c r="B17" s="12">
        <v>247</v>
      </c>
      <c r="C17" s="15">
        <v>180</v>
      </c>
      <c r="D17" s="15">
        <v>51452.9</v>
      </c>
      <c r="E17" s="15">
        <v>335526</v>
      </c>
      <c r="F17" s="15">
        <v>175217</v>
      </c>
      <c r="G17" s="15">
        <v>138722</v>
      </c>
      <c r="H17" s="15">
        <v>21587</v>
      </c>
      <c r="I17" s="15">
        <v>60032929</v>
      </c>
      <c r="J17" s="15">
        <v>38188408</v>
      </c>
      <c r="K17" s="15">
        <v>18201238</v>
      </c>
      <c r="L17" s="15">
        <v>3643283</v>
      </c>
      <c r="M17" s="15">
        <v>204853</v>
      </c>
      <c r="N17" s="15">
        <v>208.2</v>
      </c>
      <c r="O17" s="15">
        <v>1358</v>
      </c>
      <c r="P17" s="15">
        <v>242890</v>
      </c>
      <c r="Q17" s="15">
        <v>829</v>
      </c>
      <c r="R17" s="15">
        <v>6.5</v>
      </c>
      <c r="S17" s="15">
        <v>1166.75</v>
      </c>
      <c r="T17" s="64">
        <v>3.9809999999999999</v>
      </c>
      <c r="U17" s="25" t="s">
        <v>68</v>
      </c>
    </row>
    <row r="18" spans="1:21" s="3" customFormat="1" ht="10.5">
      <c r="A18" s="7" t="s">
        <v>67</v>
      </c>
      <c r="B18" s="12">
        <v>249</v>
      </c>
      <c r="C18" s="15">
        <v>180</v>
      </c>
      <c r="D18" s="15">
        <v>51509.8</v>
      </c>
      <c r="E18" s="15">
        <v>329814</v>
      </c>
      <c r="F18" s="15">
        <v>164481</v>
      </c>
      <c r="G18" s="15">
        <v>143026</v>
      </c>
      <c r="H18" s="15">
        <v>22307</v>
      </c>
      <c r="I18" s="15">
        <v>58435003</v>
      </c>
      <c r="J18" s="15">
        <v>35925344</v>
      </c>
      <c r="K18" s="15">
        <v>18744900</v>
      </c>
      <c r="L18" s="15">
        <v>3764759</v>
      </c>
      <c r="M18" s="15">
        <v>225653</v>
      </c>
      <c r="N18" s="15">
        <v>207</v>
      </c>
      <c r="O18" s="15">
        <v>1325</v>
      </c>
      <c r="P18" s="15">
        <v>234804</v>
      </c>
      <c r="Q18" s="15">
        <v>906.7</v>
      </c>
      <c r="R18" s="15">
        <v>6.4</v>
      </c>
      <c r="S18" s="15">
        <v>1134.45</v>
      </c>
      <c r="T18" s="64">
        <v>4.3810000000000002</v>
      </c>
      <c r="U18" s="25" t="s">
        <v>67</v>
      </c>
    </row>
    <row r="19" spans="1:21" s="3" customFormat="1" ht="10.5">
      <c r="A19" s="7" t="s">
        <v>66</v>
      </c>
      <c r="B19" s="12">
        <v>249</v>
      </c>
      <c r="C19" s="15">
        <v>180</v>
      </c>
      <c r="D19" s="15">
        <v>51672.7</v>
      </c>
      <c r="E19" s="15">
        <v>316270</v>
      </c>
      <c r="F19" s="15">
        <v>174241</v>
      </c>
      <c r="G19" s="15">
        <v>120441</v>
      </c>
      <c r="H19" s="15">
        <v>21588</v>
      </c>
      <c r="I19" s="15">
        <v>57658081</v>
      </c>
      <c r="J19" s="15">
        <v>37800754</v>
      </c>
      <c r="K19" s="15">
        <v>16214044</v>
      </c>
      <c r="L19" s="15">
        <v>3643283</v>
      </c>
      <c r="M19" s="15">
        <v>293519</v>
      </c>
      <c r="N19" s="15">
        <v>207.8</v>
      </c>
      <c r="O19" s="15">
        <v>1272</v>
      </c>
      <c r="P19" s="15">
        <v>231889</v>
      </c>
      <c r="Q19" s="15">
        <v>1180.5</v>
      </c>
      <c r="R19" s="15">
        <v>6.1</v>
      </c>
      <c r="S19" s="15">
        <v>1115.83</v>
      </c>
      <c r="T19" s="64">
        <v>5.68</v>
      </c>
      <c r="U19" s="25" t="s">
        <v>66</v>
      </c>
    </row>
    <row r="20" spans="1:21" s="3" customFormat="1" ht="10.5">
      <c r="A20" s="7" t="s">
        <v>65</v>
      </c>
      <c r="B20" s="12">
        <v>249</v>
      </c>
      <c r="C20" s="15">
        <v>180</v>
      </c>
      <c r="D20" s="15">
        <v>51229.7</v>
      </c>
      <c r="E20" s="15">
        <v>292303</v>
      </c>
      <c r="F20" s="15">
        <v>164313</v>
      </c>
      <c r="G20" s="15">
        <v>106403</v>
      </c>
      <c r="H20" s="15">
        <v>21587</v>
      </c>
      <c r="I20" s="15">
        <v>53713690</v>
      </c>
      <c r="J20" s="15">
        <v>35557246</v>
      </c>
      <c r="K20" s="15">
        <v>14513161</v>
      </c>
      <c r="L20" s="15">
        <v>3643283</v>
      </c>
      <c r="M20" s="15">
        <v>324103</v>
      </c>
      <c r="N20" s="15">
        <v>205.9</v>
      </c>
      <c r="O20" s="15">
        <v>1175</v>
      </c>
      <c r="P20" s="15">
        <v>215857</v>
      </c>
      <c r="Q20" s="15">
        <v>1302.5</v>
      </c>
      <c r="R20" s="15">
        <v>5.7</v>
      </c>
      <c r="S20" s="15">
        <v>1048.49</v>
      </c>
      <c r="T20" s="64">
        <v>6.3259999999999996</v>
      </c>
      <c r="U20" s="25" t="s">
        <v>65</v>
      </c>
    </row>
    <row r="21" spans="1:21" s="3" customFormat="1" ht="10.5">
      <c r="A21" s="7" t="s">
        <v>64</v>
      </c>
      <c r="B21" s="12">
        <v>247</v>
      </c>
      <c r="C21" s="15">
        <v>180</v>
      </c>
      <c r="D21" s="15">
        <v>50905.7</v>
      </c>
      <c r="E21" s="15">
        <v>307403</v>
      </c>
      <c r="F21" s="15">
        <v>160719</v>
      </c>
      <c r="G21" s="15">
        <v>124377</v>
      </c>
      <c r="H21" s="15">
        <v>22307</v>
      </c>
      <c r="I21" s="15">
        <v>55159060</v>
      </c>
      <c r="J21" s="15">
        <v>34961689</v>
      </c>
      <c r="K21" s="15">
        <v>16432645</v>
      </c>
      <c r="L21" s="15">
        <v>3764726</v>
      </c>
      <c r="M21" s="15">
        <v>303869</v>
      </c>
      <c r="N21" s="15">
        <v>205.8</v>
      </c>
      <c r="O21" s="15">
        <v>1243</v>
      </c>
      <c r="P21" s="15">
        <v>223015</v>
      </c>
      <c r="Q21" s="15">
        <v>1228.5999999999999</v>
      </c>
      <c r="R21" s="15">
        <v>6</v>
      </c>
      <c r="S21" s="15">
        <v>1083.55</v>
      </c>
      <c r="T21" s="64">
        <v>5.9690000000000003</v>
      </c>
      <c r="U21" s="25" t="s">
        <v>64</v>
      </c>
    </row>
    <row r="22" spans="1:21" s="3" customFormat="1" ht="10.5" customHeight="1">
      <c r="A22" s="7" t="s">
        <v>63</v>
      </c>
      <c r="B22" s="12">
        <v>250</v>
      </c>
      <c r="C22" s="15">
        <v>180</v>
      </c>
      <c r="D22" s="15">
        <v>51568.2</v>
      </c>
      <c r="E22" s="15">
        <v>320480</v>
      </c>
      <c r="F22" s="15">
        <v>168605</v>
      </c>
      <c r="G22" s="15">
        <v>130287</v>
      </c>
      <c r="H22" s="15">
        <v>21588</v>
      </c>
      <c r="I22" s="15">
        <v>57535411</v>
      </c>
      <c r="J22" s="15">
        <v>36741385</v>
      </c>
      <c r="K22" s="15">
        <v>17150743</v>
      </c>
      <c r="L22" s="15">
        <v>3643283</v>
      </c>
      <c r="M22" s="15">
        <v>226544</v>
      </c>
      <c r="N22" s="15">
        <v>206.6</v>
      </c>
      <c r="O22" s="15">
        <v>1284</v>
      </c>
      <c r="P22" s="15">
        <v>230558</v>
      </c>
      <c r="Q22" s="15">
        <v>907.8</v>
      </c>
      <c r="R22" s="15">
        <v>6.2</v>
      </c>
      <c r="S22" s="15">
        <v>1115.71</v>
      </c>
      <c r="T22" s="64">
        <v>4.3929999999999998</v>
      </c>
      <c r="U22" s="25" t="s">
        <v>63</v>
      </c>
    </row>
    <row r="23" spans="1:21" s="3" customFormat="1" ht="10.5" customHeight="1">
      <c r="A23" s="7" t="s">
        <v>62</v>
      </c>
      <c r="B23" s="12">
        <v>248</v>
      </c>
      <c r="C23" s="15">
        <v>180</v>
      </c>
      <c r="D23" s="15">
        <v>51563.5</v>
      </c>
      <c r="E23" s="15">
        <v>345062</v>
      </c>
      <c r="F23" s="15">
        <v>190759</v>
      </c>
      <c r="G23" s="15">
        <v>131996</v>
      </c>
      <c r="H23" s="15">
        <v>22307</v>
      </c>
      <c r="I23" s="15">
        <v>62720683</v>
      </c>
      <c r="J23" s="15">
        <v>41544827</v>
      </c>
      <c r="K23" s="15">
        <v>17411130</v>
      </c>
      <c r="L23" s="15">
        <v>3764726</v>
      </c>
      <c r="M23" s="15">
        <v>207768</v>
      </c>
      <c r="N23" s="15">
        <v>208.3</v>
      </c>
      <c r="O23" s="15">
        <v>1394</v>
      </c>
      <c r="P23" s="15">
        <v>253383</v>
      </c>
      <c r="Q23" s="15">
        <v>839.4</v>
      </c>
      <c r="R23" s="15">
        <v>6.7</v>
      </c>
      <c r="S23" s="15">
        <v>1216.3800000000001</v>
      </c>
      <c r="T23" s="64">
        <v>4.0289999999999999</v>
      </c>
      <c r="U23" s="25" t="s">
        <v>62</v>
      </c>
    </row>
    <row r="24" spans="1:21" s="3" customFormat="1" ht="10.5" customHeight="1">
      <c r="A24" s="7" t="s">
        <v>61</v>
      </c>
      <c r="B24" s="12">
        <v>247</v>
      </c>
      <c r="C24" s="15">
        <v>180</v>
      </c>
      <c r="D24" s="15">
        <v>51139.7</v>
      </c>
      <c r="E24" s="15">
        <v>302461</v>
      </c>
      <c r="F24" s="15">
        <v>177242</v>
      </c>
      <c r="G24" s="15">
        <v>103631</v>
      </c>
      <c r="H24" s="15">
        <v>21588</v>
      </c>
      <c r="I24" s="15">
        <v>56111497</v>
      </c>
      <c r="J24" s="15">
        <v>38508092</v>
      </c>
      <c r="K24" s="15">
        <v>13960058</v>
      </c>
      <c r="L24" s="15">
        <v>3643347</v>
      </c>
      <c r="M24" s="15">
        <v>215379</v>
      </c>
      <c r="N24" s="15">
        <v>207.3</v>
      </c>
      <c r="O24" s="15">
        <v>1226</v>
      </c>
      <c r="P24" s="15">
        <v>227499</v>
      </c>
      <c r="Q24" s="15">
        <v>873.2</v>
      </c>
      <c r="R24" s="15">
        <v>5.9</v>
      </c>
      <c r="S24" s="15">
        <v>1097.22</v>
      </c>
      <c r="T24" s="64">
        <v>4.2119999999999997</v>
      </c>
      <c r="U24" s="25" t="s">
        <v>61</v>
      </c>
    </row>
    <row r="25" spans="1:21" s="3" customFormat="1" ht="10.5">
      <c r="A25" s="7" t="s">
        <v>180</v>
      </c>
      <c r="B25" s="12">
        <v>244</v>
      </c>
      <c r="C25" s="15">
        <v>180</v>
      </c>
      <c r="D25" s="15">
        <v>53361.1</v>
      </c>
      <c r="E25" s="15">
        <v>306271</v>
      </c>
      <c r="F25" s="15">
        <v>164076</v>
      </c>
      <c r="G25" s="15">
        <v>119139</v>
      </c>
      <c r="H25" s="15">
        <v>23056</v>
      </c>
      <c r="I25" s="15">
        <v>55634096</v>
      </c>
      <c r="J25" s="15">
        <v>35799910</v>
      </c>
      <c r="K25" s="15">
        <v>15889839</v>
      </c>
      <c r="L25" s="15">
        <v>3944347</v>
      </c>
      <c r="M25" s="15">
        <v>230242</v>
      </c>
      <c r="N25" s="15">
        <v>218.8</v>
      </c>
      <c r="O25" s="15">
        <v>1256</v>
      </c>
      <c r="P25" s="15">
        <v>228129</v>
      </c>
      <c r="Q25" s="15">
        <v>944.1</v>
      </c>
      <c r="R25" s="15">
        <v>5.7</v>
      </c>
      <c r="S25" s="15">
        <v>1042.5999999999999</v>
      </c>
      <c r="T25" s="64">
        <v>4.3150000000000004</v>
      </c>
      <c r="U25" s="25" t="s">
        <v>180</v>
      </c>
    </row>
    <row r="26" spans="1:21" s="3" customFormat="1" ht="10.5">
      <c r="A26" s="7" t="s">
        <v>59</v>
      </c>
      <c r="B26" s="12">
        <v>245</v>
      </c>
      <c r="C26" s="15">
        <v>180</v>
      </c>
      <c r="D26" s="15">
        <v>56120.3</v>
      </c>
      <c r="E26" s="15">
        <v>310543</v>
      </c>
      <c r="F26" s="15">
        <v>175032</v>
      </c>
      <c r="G26" s="15">
        <v>110865</v>
      </c>
      <c r="H26" s="15">
        <v>24646</v>
      </c>
      <c r="I26" s="15">
        <v>57623770</v>
      </c>
      <c r="J26" s="15">
        <v>38178186</v>
      </c>
      <c r="K26" s="15">
        <v>15229178</v>
      </c>
      <c r="L26" s="15">
        <v>4216406</v>
      </c>
      <c r="M26" s="15">
        <v>240903</v>
      </c>
      <c r="N26" s="15">
        <v>228.6</v>
      </c>
      <c r="O26" s="15">
        <v>1265</v>
      </c>
      <c r="P26" s="15">
        <v>234770</v>
      </c>
      <c r="Q26" s="15">
        <v>981.5</v>
      </c>
      <c r="R26" s="15">
        <v>5.5</v>
      </c>
      <c r="S26" s="15">
        <v>1026.79</v>
      </c>
      <c r="T26" s="64">
        <v>4.2930000000000001</v>
      </c>
      <c r="U26" s="25" t="s">
        <v>59</v>
      </c>
    </row>
    <row r="27" spans="1:21" s="3" customFormat="1" ht="10.5">
      <c r="A27" s="7" t="s">
        <v>58</v>
      </c>
      <c r="B27" s="12">
        <v>245</v>
      </c>
      <c r="C27" s="15">
        <v>180</v>
      </c>
      <c r="D27" s="15">
        <v>55854</v>
      </c>
      <c r="E27" s="15">
        <v>310216</v>
      </c>
      <c r="F27" s="15">
        <v>185954</v>
      </c>
      <c r="G27" s="15">
        <v>100413</v>
      </c>
      <c r="H27" s="15">
        <v>23849</v>
      </c>
      <c r="I27" s="15">
        <v>58667160</v>
      </c>
      <c r="J27" s="15">
        <v>40558771</v>
      </c>
      <c r="K27" s="15">
        <v>14026612</v>
      </c>
      <c r="L27" s="15">
        <v>4081777</v>
      </c>
      <c r="M27" s="15">
        <v>226537</v>
      </c>
      <c r="N27" s="15">
        <v>228.2</v>
      </c>
      <c r="O27" s="15">
        <v>1268</v>
      </c>
      <c r="P27" s="15">
        <v>239742</v>
      </c>
      <c r="Q27" s="15">
        <v>925.7</v>
      </c>
      <c r="R27" s="15">
        <v>5.6</v>
      </c>
      <c r="S27" s="15">
        <v>1050.3699999999999</v>
      </c>
      <c r="T27" s="64">
        <v>4.056</v>
      </c>
      <c r="U27" s="25" t="s">
        <v>58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  <c r="U28" s="27"/>
    </row>
    <row r="29" spans="1:21" s="42" customFormat="1" ht="10.5">
      <c r="A29" s="42" t="s">
        <v>160</v>
      </c>
    </row>
    <row r="30" spans="1:21" s="3" customFormat="1" ht="10.5">
      <c r="A30" s="3" t="s">
        <v>179</v>
      </c>
    </row>
    <row r="31" spans="1:21" ht="10.5" customHeight="1"/>
    <row r="32" spans="1:21" s="10" customFormat="1" ht="10.5" customHeight="1"/>
  </sheetData>
  <mergeCells count="16">
    <mergeCell ref="A6:A8"/>
    <mergeCell ref="E7:G7"/>
    <mergeCell ref="I7:J7"/>
    <mergeCell ref="B6:J6"/>
    <mergeCell ref="D7:D8"/>
    <mergeCell ref="U6:U8"/>
    <mergeCell ref="M7:M8"/>
    <mergeCell ref="O7:O8"/>
    <mergeCell ref="P7:P8"/>
    <mergeCell ref="Q7:Q8"/>
    <mergeCell ref="R7:R8"/>
    <mergeCell ref="S7:S8"/>
    <mergeCell ref="T7:T8"/>
    <mergeCell ref="K6:M6"/>
    <mergeCell ref="N6:Q6"/>
    <mergeCell ref="R6:T6"/>
  </mergeCells>
  <phoneticPr fontId="10"/>
  <pageMargins left="0.6692913385826772" right="0.6692913385826772" top="0.78740157480314965" bottom="0.86614173228346458" header="0.51181102362204722" footer="0.51181102362204722"/>
  <pageSetup paperSize="9" scale="99" orientation="portrait" horizontalDpi="40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0"/>
  <sheetViews>
    <sheetView zoomScaleNormal="100" zoomScaleSheetLayoutView="100" workbookViewId="0"/>
  </sheetViews>
  <sheetFormatPr defaultRowHeight="13.5"/>
  <cols>
    <col min="1" max="1" width="10.375" customWidth="1"/>
    <col min="2" max="2" width="5.125" customWidth="1"/>
    <col min="3" max="3" width="7.375" customWidth="1"/>
    <col min="4" max="4" width="6.625" customWidth="1"/>
    <col min="5" max="8" width="7.125" customWidth="1"/>
    <col min="9" max="11" width="9.375" customWidth="1"/>
    <col min="12" max="12" width="8.625" customWidth="1"/>
    <col min="13" max="13" width="8.125" customWidth="1"/>
    <col min="14" max="14" width="5.125" customWidth="1"/>
    <col min="15" max="15" width="6" customWidth="1"/>
    <col min="16" max="16" width="6.75" customWidth="1"/>
    <col min="17" max="17" width="8.125" customWidth="1"/>
    <col min="18" max="18" width="5.375" customWidth="1"/>
    <col min="19" max="19" width="6.75" customWidth="1"/>
    <col min="20" max="20" width="8.125" customWidth="1"/>
  </cols>
  <sheetData>
    <row r="1" spans="1:20" s="1" customFormat="1" ht="15" customHeight="1">
      <c r="A1" s="63" t="s">
        <v>116</v>
      </c>
      <c r="B1" s="63"/>
      <c r="C1" s="63"/>
      <c r="D1" s="63"/>
      <c r="G1" s="62"/>
      <c r="H1" s="41"/>
      <c r="I1" s="41"/>
      <c r="J1" s="41"/>
      <c r="K1" s="41"/>
      <c r="L1" s="41"/>
    </row>
    <row r="2" spans="1:20" s="1" customFormat="1" ht="13.5" customHeight="1">
      <c r="A2" s="61" t="s">
        <v>158</v>
      </c>
      <c r="E2" s="60"/>
      <c r="F2" s="60"/>
      <c r="H2" s="6"/>
      <c r="I2" s="6"/>
      <c r="J2" s="6"/>
    </row>
    <row r="3" spans="1:20" s="1" customFormat="1" ht="10.5" customHeight="1">
      <c r="A3" s="61"/>
      <c r="E3" s="60"/>
      <c r="F3" s="60"/>
      <c r="H3" s="6"/>
      <c r="I3" s="6"/>
      <c r="J3" s="6"/>
    </row>
    <row r="4" spans="1:20" s="1" customFormat="1" ht="13.5" customHeight="1">
      <c r="A4" s="6" t="s">
        <v>156</v>
      </c>
      <c r="B4" s="6"/>
      <c r="C4" s="6"/>
      <c r="G4" s="59"/>
      <c r="K4" s="6"/>
      <c r="L4" s="6"/>
      <c r="M4" s="6"/>
    </row>
    <row r="5" spans="1:20" s="3" customFormat="1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3" customFormat="1" ht="10.5" customHeight="1">
      <c r="A6" s="317" t="s">
        <v>155</v>
      </c>
      <c r="B6" s="332" t="s">
        <v>178</v>
      </c>
      <c r="C6" s="333"/>
      <c r="D6" s="333"/>
      <c r="E6" s="333"/>
      <c r="F6" s="333"/>
      <c r="G6" s="333"/>
      <c r="H6" s="333"/>
      <c r="I6" s="333"/>
      <c r="J6" s="333"/>
      <c r="K6" s="349"/>
      <c r="L6" s="349"/>
      <c r="M6" s="350"/>
      <c r="N6" s="332" t="s">
        <v>2</v>
      </c>
      <c r="O6" s="333"/>
      <c r="P6" s="333"/>
      <c r="Q6" s="334"/>
      <c r="R6" s="332" t="s">
        <v>0</v>
      </c>
      <c r="S6" s="333"/>
      <c r="T6" s="333"/>
    </row>
    <row r="7" spans="1:20" s="3" customFormat="1" ht="10.5" customHeight="1">
      <c r="A7" s="318"/>
      <c r="B7" s="33" t="s">
        <v>152</v>
      </c>
      <c r="C7" s="33" t="s">
        <v>151</v>
      </c>
      <c r="D7" s="33" t="s">
        <v>150</v>
      </c>
      <c r="E7" s="332" t="s">
        <v>149</v>
      </c>
      <c r="F7" s="333"/>
      <c r="G7" s="333"/>
      <c r="H7" s="58" t="s">
        <v>148</v>
      </c>
      <c r="I7" s="332" t="s">
        <v>177</v>
      </c>
      <c r="J7" s="346"/>
      <c r="K7" s="346"/>
      <c r="L7" s="56" t="s">
        <v>176</v>
      </c>
      <c r="M7" s="324" t="s">
        <v>137</v>
      </c>
      <c r="N7" s="33" t="s">
        <v>143</v>
      </c>
      <c r="O7" s="324" t="s">
        <v>141</v>
      </c>
      <c r="P7" s="324" t="s">
        <v>139</v>
      </c>
      <c r="Q7" s="324" t="s">
        <v>137</v>
      </c>
      <c r="R7" s="324" t="s">
        <v>141</v>
      </c>
      <c r="S7" s="324" t="s">
        <v>139</v>
      </c>
      <c r="T7" s="337" t="s">
        <v>137</v>
      </c>
    </row>
    <row r="8" spans="1:20" s="3" customFormat="1" ht="10.5" customHeight="1">
      <c r="A8" s="319"/>
      <c r="B8" s="34" t="s">
        <v>136</v>
      </c>
      <c r="C8" s="34" t="s">
        <v>134</v>
      </c>
      <c r="D8" s="34" t="s">
        <v>133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4</v>
      </c>
      <c r="J8" s="54" t="s">
        <v>5</v>
      </c>
      <c r="K8" s="37" t="s">
        <v>6</v>
      </c>
      <c r="L8" s="54" t="s">
        <v>7</v>
      </c>
      <c r="M8" s="331"/>
      <c r="N8" s="34" t="s">
        <v>133</v>
      </c>
      <c r="O8" s="331"/>
      <c r="P8" s="331"/>
      <c r="Q8" s="331"/>
      <c r="R8" s="331"/>
      <c r="S8" s="331"/>
      <c r="T8" s="338"/>
    </row>
    <row r="9" spans="1:20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48"/>
    </row>
    <row r="10" spans="1:20" s="3" customFormat="1" ht="10.5">
      <c r="A10" s="4" t="s">
        <v>175</v>
      </c>
      <c r="B10" s="12">
        <v>236</v>
      </c>
      <c r="C10" s="15">
        <v>168</v>
      </c>
      <c r="D10" s="15">
        <v>47376</v>
      </c>
      <c r="E10" s="15">
        <v>309205</v>
      </c>
      <c r="F10" s="15">
        <v>160764</v>
      </c>
      <c r="G10" s="15">
        <v>110422</v>
      </c>
      <c r="H10" s="15">
        <v>38019</v>
      </c>
      <c r="I10" s="15">
        <v>51974936</v>
      </c>
      <c r="J10" s="15">
        <v>32998969</v>
      </c>
      <c r="K10" s="15">
        <v>13519558</v>
      </c>
      <c r="L10" s="15">
        <v>4546408</v>
      </c>
      <c r="M10" s="15">
        <v>231453</v>
      </c>
      <c r="N10" s="15">
        <v>201</v>
      </c>
      <c r="O10" s="15">
        <v>1311</v>
      </c>
      <c r="P10" s="15">
        <v>220335</v>
      </c>
      <c r="Q10" s="15">
        <v>981</v>
      </c>
      <c r="R10" s="15">
        <v>7</v>
      </c>
      <c r="S10" s="15">
        <v>1097</v>
      </c>
      <c r="T10" s="44">
        <v>4.8899999999999997</v>
      </c>
    </row>
    <row r="11" spans="1:20" s="3" customFormat="1" ht="10.5">
      <c r="A11" s="5" t="s">
        <v>103</v>
      </c>
      <c r="B11" s="12">
        <v>226</v>
      </c>
      <c r="C11" s="15">
        <v>162</v>
      </c>
      <c r="D11" s="15">
        <v>47400.4</v>
      </c>
      <c r="E11" s="15">
        <v>310627</v>
      </c>
      <c r="F11" s="15">
        <v>162197</v>
      </c>
      <c r="G11" s="15">
        <v>110012</v>
      </c>
      <c r="H11" s="15">
        <v>38418</v>
      </c>
      <c r="I11" s="15">
        <v>52199665</v>
      </c>
      <c r="J11" s="15">
        <v>33260471</v>
      </c>
      <c r="K11" s="15">
        <v>13524412</v>
      </c>
      <c r="L11" s="15">
        <v>5414782</v>
      </c>
      <c r="M11" s="15">
        <v>228194</v>
      </c>
      <c r="N11" s="15">
        <v>209.5</v>
      </c>
      <c r="O11" s="15">
        <v>1373</v>
      </c>
      <c r="P11" s="15">
        <v>230671</v>
      </c>
      <c r="Q11" s="15">
        <v>1008</v>
      </c>
      <c r="R11" s="15">
        <v>6.6</v>
      </c>
      <c r="S11" s="15">
        <v>1101.25</v>
      </c>
      <c r="T11" s="44">
        <v>4.8140000000000001</v>
      </c>
    </row>
    <row r="12" spans="1:20" s="3" customFormat="1" ht="10.5">
      <c r="A12" s="5" t="s">
        <v>131</v>
      </c>
      <c r="B12" s="12">
        <v>234</v>
      </c>
      <c r="C12" s="15">
        <v>168</v>
      </c>
      <c r="D12" s="15">
        <v>48666.7</v>
      </c>
      <c r="E12" s="15">
        <v>310777</v>
      </c>
      <c r="F12" s="15">
        <v>164097</v>
      </c>
      <c r="G12" s="15">
        <v>113464</v>
      </c>
      <c r="H12" s="15">
        <v>33216</v>
      </c>
      <c r="I12" s="15">
        <v>52360919</v>
      </c>
      <c r="J12" s="15">
        <v>33601641</v>
      </c>
      <c r="K12" s="15">
        <v>14006232</v>
      </c>
      <c r="L12" s="15">
        <v>4753046</v>
      </c>
      <c r="M12" s="15">
        <v>239354</v>
      </c>
      <c r="N12" s="15">
        <v>208.1</v>
      </c>
      <c r="O12" s="15">
        <v>1329</v>
      </c>
      <c r="P12" s="15">
        <v>223901</v>
      </c>
      <c r="Q12" s="15">
        <v>1024</v>
      </c>
      <c r="R12" s="15">
        <v>6.4</v>
      </c>
      <c r="S12" s="15">
        <v>1076</v>
      </c>
      <c r="T12" s="44">
        <v>4.9180000000000001</v>
      </c>
    </row>
    <row r="13" spans="1:20" s="3" customFormat="1" ht="10.5">
      <c r="A13" s="5" t="s">
        <v>174</v>
      </c>
      <c r="B13" s="12">
        <v>246</v>
      </c>
      <c r="C13" s="15">
        <v>180</v>
      </c>
      <c r="D13" s="15">
        <v>51097.5</v>
      </c>
      <c r="E13" s="15">
        <v>314814</v>
      </c>
      <c r="F13" s="15">
        <v>171313</v>
      </c>
      <c r="G13" s="15">
        <v>119424</v>
      </c>
      <c r="H13" s="15">
        <v>24077</v>
      </c>
      <c r="I13" s="15">
        <v>54268119</v>
      </c>
      <c r="J13" s="15">
        <v>35634625</v>
      </c>
      <c r="K13" s="15">
        <v>14956713</v>
      </c>
      <c r="L13" s="15">
        <v>3676781</v>
      </c>
      <c r="M13" s="15">
        <v>244508</v>
      </c>
      <c r="N13" s="15">
        <v>207.7</v>
      </c>
      <c r="O13" s="15">
        <v>1280</v>
      </c>
      <c r="P13" s="15">
        <v>220578</v>
      </c>
      <c r="Q13" s="15">
        <v>994</v>
      </c>
      <c r="R13" s="15">
        <v>6.2</v>
      </c>
      <c r="S13" s="15">
        <v>1062.05</v>
      </c>
      <c r="T13" s="44">
        <v>4.7850000000000001</v>
      </c>
    </row>
    <row r="14" spans="1:20" s="45" customFormat="1" ht="10.5">
      <c r="A14" s="47" t="s">
        <v>173</v>
      </c>
      <c r="B14" s="21">
        <v>245</v>
      </c>
      <c r="C14" s="22">
        <v>180</v>
      </c>
      <c r="D14" s="22">
        <v>51130</v>
      </c>
      <c r="E14" s="22">
        <v>315508</v>
      </c>
      <c r="F14" s="22">
        <v>169843</v>
      </c>
      <c r="G14" s="22">
        <v>123072</v>
      </c>
      <c r="H14" s="22">
        <v>22593</v>
      </c>
      <c r="I14" s="22">
        <v>57163049</v>
      </c>
      <c r="J14" s="22">
        <v>37057701</v>
      </c>
      <c r="K14" s="22">
        <v>16301772</v>
      </c>
      <c r="L14" s="22">
        <v>3803576</v>
      </c>
      <c r="M14" s="22">
        <v>241064</v>
      </c>
      <c r="N14" s="22">
        <v>208.6</v>
      </c>
      <c r="O14" s="22">
        <v>1287</v>
      </c>
      <c r="P14" s="22">
        <v>233170</v>
      </c>
      <c r="Q14" s="22">
        <v>983</v>
      </c>
      <c r="R14" s="22">
        <v>6.2</v>
      </c>
      <c r="S14" s="22">
        <v>1117.99</v>
      </c>
      <c r="T14" s="46">
        <v>4.72</v>
      </c>
    </row>
    <row r="15" spans="1:20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4"/>
    </row>
    <row r="16" spans="1:20" s="3" customFormat="1" ht="10.5">
      <c r="A16" s="7" t="s">
        <v>172</v>
      </c>
      <c r="B16" s="12">
        <v>245</v>
      </c>
      <c r="C16" s="15">
        <v>180</v>
      </c>
      <c r="D16" s="15">
        <v>51308.4</v>
      </c>
      <c r="E16" s="15">
        <v>344787</v>
      </c>
      <c r="F16" s="15">
        <v>187750</v>
      </c>
      <c r="G16" s="15">
        <v>134433</v>
      </c>
      <c r="H16" s="15">
        <v>22604</v>
      </c>
      <c r="I16" s="15">
        <v>62263042</v>
      </c>
      <c r="J16" s="15">
        <v>41134673</v>
      </c>
      <c r="K16" s="15">
        <v>17344780</v>
      </c>
      <c r="L16" s="15">
        <v>3783589</v>
      </c>
      <c r="M16" s="15">
        <v>206724</v>
      </c>
      <c r="N16" s="15">
        <v>209.4</v>
      </c>
      <c r="O16" s="15">
        <v>1407</v>
      </c>
      <c r="P16" s="15">
        <v>254135</v>
      </c>
      <c r="Q16" s="15">
        <v>844</v>
      </c>
      <c r="R16" s="15">
        <v>6.7</v>
      </c>
      <c r="S16" s="15">
        <v>1213.51</v>
      </c>
      <c r="T16" s="44">
        <v>4.0289999999999999</v>
      </c>
    </row>
    <row r="17" spans="1:20" s="3" customFormat="1" ht="10.5">
      <c r="A17" s="7" t="s">
        <v>171</v>
      </c>
      <c r="B17" s="12">
        <v>245</v>
      </c>
      <c r="C17" s="15">
        <v>180</v>
      </c>
      <c r="D17" s="15">
        <v>51178.5</v>
      </c>
      <c r="E17" s="15">
        <v>329849</v>
      </c>
      <c r="F17" s="15">
        <v>167777</v>
      </c>
      <c r="G17" s="15">
        <v>140197</v>
      </c>
      <c r="H17" s="15">
        <v>21875</v>
      </c>
      <c r="I17" s="15">
        <v>58601121</v>
      </c>
      <c r="J17" s="15">
        <v>36740143</v>
      </c>
      <c r="K17" s="15">
        <v>18199505</v>
      </c>
      <c r="L17" s="15">
        <v>3661473</v>
      </c>
      <c r="M17" s="15">
        <v>207991</v>
      </c>
      <c r="N17" s="15">
        <v>209</v>
      </c>
      <c r="O17" s="15">
        <v>1347</v>
      </c>
      <c r="P17" s="15">
        <v>239283</v>
      </c>
      <c r="Q17" s="15">
        <v>849</v>
      </c>
      <c r="R17" s="15">
        <v>6.4</v>
      </c>
      <c r="S17" s="15">
        <v>1145.03</v>
      </c>
      <c r="T17" s="44">
        <v>4.0640000000000001</v>
      </c>
    </row>
    <row r="18" spans="1:20" s="3" customFormat="1" ht="10.5">
      <c r="A18" s="7" t="s">
        <v>170</v>
      </c>
      <c r="B18" s="12">
        <v>246</v>
      </c>
      <c r="C18" s="15">
        <v>180</v>
      </c>
      <c r="D18" s="15">
        <v>51711.1</v>
      </c>
      <c r="E18" s="15">
        <v>329847</v>
      </c>
      <c r="F18" s="15">
        <v>162980</v>
      </c>
      <c r="G18" s="15">
        <v>144263</v>
      </c>
      <c r="H18" s="15">
        <v>22604</v>
      </c>
      <c r="I18" s="15">
        <v>58236496</v>
      </c>
      <c r="J18" s="15">
        <v>35714553</v>
      </c>
      <c r="K18" s="15">
        <v>18738387</v>
      </c>
      <c r="L18" s="15">
        <v>3783556</v>
      </c>
      <c r="M18" s="15">
        <v>234415</v>
      </c>
      <c r="N18" s="15">
        <v>210.3</v>
      </c>
      <c r="O18" s="15">
        <v>1341</v>
      </c>
      <c r="P18" s="15">
        <v>236798</v>
      </c>
      <c r="Q18" s="15">
        <v>953.2</v>
      </c>
      <c r="R18" s="15">
        <v>6.4</v>
      </c>
      <c r="S18" s="15">
        <v>1126.19</v>
      </c>
      <c r="T18" s="44">
        <v>4.5330000000000004</v>
      </c>
    </row>
    <row r="19" spans="1:20" s="3" customFormat="1" ht="10.5">
      <c r="A19" s="7" t="s">
        <v>169</v>
      </c>
      <c r="B19" s="12">
        <v>244</v>
      </c>
      <c r="C19" s="15">
        <v>180</v>
      </c>
      <c r="D19" s="15">
        <v>50798.5</v>
      </c>
      <c r="E19" s="15">
        <v>317082</v>
      </c>
      <c r="F19" s="15">
        <v>174630</v>
      </c>
      <c r="G19" s="15">
        <v>120577</v>
      </c>
      <c r="H19" s="15">
        <v>21875</v>
      </c>
      <c r="I19" s="15">
        <v>57785789</v>
      </c>
      <c r="J19" s="15">
        <v>37953036</v>
      </c>
      <c r="K19" s="15">
        <v>16171215</v>
      </c>
      <c r="L19" s="15">
        <v>3661538</v>
      </c>
      <c r="M19" s="15">
        <v>311279</v>
      </c>
      <c r="N19" s="15">
        <v>208.2</v>
      </c>
      <c r="O19" s="15">
        <v>1300</v>
      </c>
      <c r="P19" s="15">
        <v>236890</v>
      </c>
      <c r="Q19" s="15">
        <v>1276.0999999999999</v>
      </c>
      <c r="R19" s="15">
        <v>6.2</v>
      </c>
      <c r="S19" s="15">
        <v>1137.55</v>
      </c>
      <c r="T19" s="44">
        <v>6.1280000000000001</v>
      </c>
    </row>
    <row r="20" spans="1:20" s="3" customFormat="1" ht="10.5">
      <c r="A20" s="7" t="s">
        <v>168</v>
      </c>
      <c r="B20" s="12">
        <v>242</v>
      </c>
      <c r="C20" s="15">
        <v>162</v>
      </c>
      <c r="D20" s="15">
        <v>49340.7</v>
      </c>
      <c r="E20" s="15">
        <v>291001</v>
      </c>
      <c r="F20" s="15">
        <v>160826</v>
      </c>
      <c r="G20" s="15">
        <v>108300</v>
      </c>
      <c r="H20" s="15">
        <v>21875</v>
      </c>
      <c r="I20" s="15">
        <v>53374503</v>
      </c>
      <c r="J20" s="15">
        <v>35051839</v>
      </c>
      <c r="K20" s="15">
        <v>14661190</v>
      </c>
      <c r="L20" s="15">
        <v>3661474</v>
      </c>
      <c r="M20" s="15">
        <v>327360</v>
      </c>
      <c r="N20" s="15">
        <v>203.7</v>
      </c>
      <c r="O20" s="15">
        <v>1201</v>
      </c>
      <c r="P20" s="15">
        <v>220321</v>
      </c>
      <c r="Q20" s="15">
        <v>1351.3</v>
      </c>
      <c r="R20" s="15">
        <v>5.9</v>
      </c>
      <c r="S20" s="15">
        <v>1081.75</v>
      </c>
      <c r="T20" s="44">
        <v>6.6349999999999998</v>
      </c>
    </row>
    <row r="21" spans="1:20" s="3" customFormat="1" ht="10.5">
      <c r="A21" s="7" t="s">
        <v>167</v>
      </c>
      <c r="B21" s="12">
        <v>245</v>
      </c>
      <c r="C21" s="15">
        <v>180</v>
      </c>
      <c r="D21" s="15">
        <v>51307.9</v>
      </c>
      <c r="E21" s="15">
        <v>307597</v>
      </c>
      <c r="F21" s="15">
        <v>157235</v>
      </c>
      <c r="G21" s="15">
        <v>127758</v>
      </c>
      <c r="H21" s="15">
        <v>22604</v>
      </c>
      <c r="I21" s="15">
        <v>54905172</v>
      </c>
      <c r="J21" s="15">
        <v>34356277</v>
      </c>
      <c r="K21" s="15">
        <v>16765339</v>
      </c>
      <c r="L21" s="15">
        <v>3783556</v>
      </c>
      <c r="M21" s="15">
        <v>291139</v>
      </c>
      <c r="N21" s="15">
        <v>209.3</v>
      </c>
      <c r="O21" s="15">
        <v>1255</v>
      </c>
      <c r="P21" s="15">
        <v>223981</v>
      </c>
      <c r="Q21" s="15">
        <v>1187.7</v>
      </c>
      <c r="R21" s="15">
        <v>6</v>
      </c>
      <c r="S21" s="15">
        <v>1070.1099999999999</v>
      </c>
      <c r="T21" s="44">
        <v>5.6740000000000004</v>
      </c>
    </row>
    <row r="22" spans="1:20" s="3" customFormat="1" ht="10.5" customHeight="1">
      <c r="A22" s="7" t="s">
        <v>166</v>
      </c>
      <c r="B22" s="12">
        <v>245</v>
      </c>
      <c r="C22" s="15">
        <v>180</v>
      </c>
      <c r="D22" s="15">
        <v>51399.9</v>
      </c>
      <c r="E22" s="15">
        <v>319992</v>
      </c>
      <c r="F22" s="15">
        <v>167333</v>
      </c>
      <c r="G22" s="15">
        <v>130784</v>
      </c>
      <c r="H22" s="15">
        <v>21875</v>
      </c>
      <c r="I22" s="15">
        <v>57199926</v>
      </c>
      <c r="J22" s="15">
        <v>36451966</v>
      </c>
      <c r="K22" s="15">
        <v>17086422</v>
      </c>
      <c r="L22" s="15">
        <v>3661538</v>
      </c>
      <c r="M22" s="15">
        <v>220353</v>
      </c>
      <c r="N22" s="15">
        <v>209.9</v>
      </c>
      <c r="O22" s="15">
        <v>1307</v>
      </c>
      <c r="P22" s="15">
        <v>233623</v>
      </c>
      <c r="Q22" s="15">
        <v>900</v>
      </c>
      <c r="R22" s="15">
        <v>6.2</v>
      </c>
      <c r="S22" s="15">
        <v>1112.8399999999999</v>
      </c>
      <c r="T22" s="44">
        <v>4.2869999999999999</v>
      </c>
    </row>
    <row r="23" spans="1:20" s="3" customFormat="1" ht="10.5" customHeight="1">
      <c r="A23" s="7" t="s">
        <v>165</v>
      </c>
      <c r="B23" s="12">
        <v>247</v>
      </c>
      <c r="C23" s="15">
        <v>180</v>
      </c>
      <c r="D23" s="15">
        <v>51308.4</v>
      </c>
      <c r="E23" s="15">
        <v>342914</v>
      </c>
      <c r="F23" s="15">
        <v>186103</v>
      </c>
      <c r="G23" s="15">
        <v>134207</v>
      </c>
      <c r="H23" s="15">
        <v>22604</v>
      </c>
      <c r="I23" s="15">
        <v>61974427</v>
      </c>
      <c r="J23" s="15">
        <v>40594496</v>
      </c>
      <c r="K23" s="15">
        <v>17596408</v>
      </c>
      <c r="L23" s="15">
        <v>3783523</v>
      </c>
      <c r="M23" s="15">
        <v>209657</v>
      </c>
      <c r="N23" s="15">
        <v>207.4</v>
      </c>
      <c r="O23" s="15">
        <v>1386</v>
      </c>
      <c r="P23" s="15">
        <v>250570</v>
      </c>
      <c r="Q23" s="15">
        <v>847.7</v>
      </c>
      <c r="R23" s="15">
        <v>6.7</v>
      </c>
      <c r="S23" s="15">
        <v>1207.8800000000001</v>
      </c>
      <c r="T23" s="44">
        <v>4.0860000000000003</v>
      </c>
    </row>
    <row r="24" spans="1:20" s="3" customFormat="1" ht="10.5" customHeight="1">
      <c r="A24" s="7" t="s">
        <v>164</v>
      </c>
      <c r="B24" s="12">
        <v>246</v>
      </c>
      <c r="C24" s="15">
        <v>180</v>
      </c>
      <c r="D24" s="15">
        <v>51529.4</v>
      </c>
      <c r="E24" s="15">
        <v>300736</v>
      </c>
      <c r="F24" s="15">
        <v>173052</v>
      </c>
      <c r="G24" s="15">
        <v>105809</v>
      </c>
      <c r="H24" s="15">
        <v>21875</v>
      </c>
      <c r="I24" s="15">
        <v>55464336</v>
      </c>
      <c r="J24" s="15">
        <v>37627438</v>
      </c>
      <c r="K24" s="15">
        <v>14175392</v>
      </c>
      <c r="L24" s="15">
        <v>3661506</v>
      </c>
      <c r="M24" s="15">
        <v>220772</v>
      </c>
      <c r="N24" s="15">
        <v>209.7</v>
      </c>
      <c r="O24" s="15">
        <v>1224</v>
      </c>
      <c r="P24" s="15">
        <v>225761</v>
      </c>
      <c r="Q24" s="15">
        <v>898.6</v>
      </c>
      <c r="R24" s="15">
        <v>5.8</v>
      </c>
      <c r="S24" s="15">
        <v>1076.3599999999999</v>
      </c>
      <c r="T24" s="44">
        <v>4.2839999999999998</v>
      </c>
    </row>
    <row r="25" spans="1:20" s="3" customFormat="1" ht="10.5">
      <c r="A25" s="7" t="s">
        <v>163</v>
      </c>
      <c r="B25" s="12">
        <v>246</v>
      </c>
      <c r="C25" s="15">
        <v>180</v>
      </c>
      <c r="D25" s="15">
        <v>50983.6</v>
      </c>
      <c r="E25" s="15">
        <v>299543</v>
      </c>
      <c r="F25" s="15">
        <v>156711</v>
      </c>
      <c r="G25" s="15">
        <v>119565</v>
      </c>
      <c r="H25" s="15">
        <v>23267</v>
      </c>
      <c r="I25" s="15">
        <v>54158032</v>
      </c>
      <c r="J25" s="15">
        <v>34338448</v>
      </c>
      <c r="K25" s="15">
        <v>15856981</v>
      </c>
      <c r="L25" s="15">
        <v>3962603</v>
      </c>
      <c r="M25" s="15">
        <v>223913</v>
      </c>
      <c r="N25" s="15">
        <v>207.5</v>
      </c>
      <c r="O25" s="15">
        <v>1219</v>
      </c>
      <c r="P25" s="15">
        <v>220386</v>
      </c>
      <c r="Q25" s="15">
        <v>911.2</v>
      </c>
      <c r="R25" s="15">
        <v>5.9</v>
      </c>
      <c r="S25" s="15">
        <v>1062.26</v>
      </c>
      <c r="T25" s="44">
        <v>4.3920000000000003</v>
      </c>
    </row>
    <row r="26" spans="1:20" s="3" customFormat="1" ht="10.5">
      <c r="A26" s="7" t="s">
        <v>162</v>
      </c>
      <c r="B26" s="12">
        <v>245</v>
      </c>
      <c r="C26" s="15">
        <v>180</v>
      </c>
      <c r="D26" s="15">
        <v>51380.3</v>
      </c>
      <c r="E26" s="15">
        <v>302729</v>
      </c>
      <c r="F26" s="15">
        <v>163408</v>
      </c>
      <c r="G26" s="15">
        <v>113561</v>
      </c>
      <c r="H26" s="15">
        <v>25760</v>
      </c>
      <c r="I26" s="15">
        <v>55544655</v>
      </c>
      <c r="J26" s="15">
        <v>35642421</v>
      </c>
      <c r="K26" s="15">
        <v>15515103</v>
      </c>
      <c r="L26" s="15">
        <v>4387131</v>
      </c>
      <c r="M26" s="15">
        <v>219464</v>
      </c>
      <c r="N26" s="15">
        <v>209.6</v>
      </c>
      <c r="O26" s="15">
        <v>1235</v>
      </c>
      <c r="P26" s="15">
        <v>226581</v>
      </c>
      <c r="Q26" s="15">
        <v>895.2</v>
      </c>
      <c r="R26" s="15">
        <v>5.9</v>
      </c>
      <c r="S26" s="15">
        <v>1081.05</v>
      </c>
      <c r="T26" s="44">
        <v>4.2709999999999999</v>
      </c>
    </row>
    <row r="27" spans="1:20" s="3" customFormat="1" ht="10.5">
      <c r="A27" s="7" t="s">
        <v>161</v>
      </c>
      <c r="B27" s="12">
        <v>246</v>
      </c>
      <c r="C27" s="15">
        <v>180</v>
      </c>
      <c r="D27" s="15">
        <v>51373.4</v>
      </c>
      <c r="E27" s="15">
        <v>300816</v>
      </c>
      <c r="F27" s="15">
        <v>180165</v>
      </c>
      <c r="G27" s="15">
        <v>98052</v>
      </c>
      <c r="H27" s="15">
        <v>22599</v>
      </c>
      <c r="I27" s="15">
        <v>56573987</v>
      </c>
      <c r="J27" s="15">
        <v>39065294</v>
      </c>
      <c r="K27" s="15">
        <v>13603377</v>
      </c>
      <c r="L27" s="15">
        <v>3905316</v>
      </c>
      <c r="M27" s="15">
        <v>216888</v>
      </c>
      <c r="N27" s="15">
        <v>208.8</v>
      </c>
      <c r="O27" s="15">
        <v>1223</v>
      </c>
      <c r="P27" s="15">
        <v>229915</v>
      </c>
      <c r="Q27" s="15">
        <v>881.4</v>
      </c>
      <c r="R27" s="15">
        <v>5.9</v>
      </c>
      <c r="S27" s="15">
        <v>1101.23</v>
      </c>
      <c r="T27" s="44">
        <v>4.2220000000000004</v>
      </c>
    </row>
    <row r="28" spans="1:20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</row>
    <row r="29" spans="1:20" s="42" customFormat="1" ht="10.5">
      <c r="A29" s="42" t="s">
        <v>160</v>
      </c>
    </row>
    <row r="30" spans="1:20" s="3" customFormat="1" ht="10.5">
      <c r="A30" s="3" t="s">
        <v>38</v>
      </c>
    </row>
  </sheetData>
  <mergeCells count="13">
    <mergeCell ref="A6:A8"/>
    <mergeCell ref="E7:G7"/>
    <mergeCell ref="B6:M6"/>
    <mergeCell ref="M7:M8"/>
    <mergeCell ref="I7:K7"/>
    <mergeCell ref="S7:S8"/>
    <mergeCell ref="T7:T8"/>
    <mergeCell ref="N6:Q6"/>
    <mergeCell ref="R6:T6"/>
    <mergeCell ref="O7:O8"/>
    <mergeCell ref="P7:P8"/>
    <mergeCell ref="Q7:Q8"/>
    <mergeCell ref="R7:R8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0"/>
  <sheetViews>
    <sheetView zoomScaleNormal="100" zoomScaleSheetLayoutView="100" workbookViewId="0"/>
  </sheetViews>
  <sheetFormatPr defaultRowHeight="13.5"/>
  <cols>
    <col min="1" max="1" width="9.625" customWidth="1"/>
    <col min="2" max="2" width="5.125" customWidth="1"/>
    <col min="3" max="3" width="7.375" customWidth="1"/>
    <col min="4" max="4" width="6.625" customWidth="1"/>
    <col min="5" max="8" width="7.125" customWidth="1"/>
    <col min="9" max="11" width="9.375" customWidth="1"/>
    <col min="12" max="12" width="8.625" customWidth="1"/>
    <col min="13" max="13" width="8.125" customWidth="1"/>
    <col min="14" max="14" width="5.125" customWidth="1"/>
    <col min="15" max="15" width="6" customWidth="1"/>
    <col min="16" max="16" width="6.75" customWidth="1"/>
    <col min="17" max="17" width="8.125" customWidth="1"/>
    <col min="18" max="18" width="5.375" customWidth="1"/>
    <col min="19" max="19" width="6.75" customWidth="1"/>
    <col min="20" max="20" width="8.125" customWidth="1"/>
  </cols>
  <sheetData>
    <row r="1" spans="1:20" s="1" customFormat="1" ht="15" customHeight="1">
      <c r="A1" s="63" t="s">
        <v>117</v>
      </c>
      <c r="B1" s="63"/>
      <c r="C1" s="63"/>
      <c r="D1" s="63"/>
      <c r="G1" s="62"/>
      <c r="H1" s="41"/>
      <c r="I1" s="41"/>
      <c r="J1" s="41"/>
      <c r="K1" s="41"/>
      <c r="L1" s="41"/>
    </row>
    <row r="2" spans="1:20" s="1" customFormat="1" ht="13.5" customHeight="1">
      <c r="A2" s="61" t="s">
        <v>159</v>
      </c>
      <c r="E2" s="60"/>
      <c r="F2" s="60"/>
      <c r="H2" s="6"/>
      <c r="I2" s="6"/>
      <c r="J2" s="6"/>
    </row>
    <row r="3" spans="1:20" s="1" customFormat="1" ht="10.5" customHeight="1">
      <c r="A3" s="61"/>
      <c r="E3" s="60"/>
      <c r="F3" s="60"/>
      <c r="H3" s="6"/>
      <c r="I3" s="6"/>
      <c r="J3" s="6"/>
    </row>
    <row r="4" spans="1:20" s="1" customFormat="1" ht="13.5" customHeight="1">
      <c r="A4" s="6" t="s">
        <v>157</v>
      </c>
      <c r="B4" s="6"/>
      <c r="C4" s="6"/>
      <c r="G4" s="59"/>
      <c r="K4" s="6"/>
      <c r="L4" s="6"/>
      <c r="M4" s="6"/>
    </row>
    <row r="5" spans="1:20" s="3" customFormat="1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3" customFormat="1" ht="10.5" customHeight="1">
      <c r="A6" s="317" t="s">
        <v>155</v>
      </c>
      <c r="B6" s="332" t="s">
        <v>154</v>
      </c>
      <c r="C6" s="333"/>
      <c r="D6" s="333"/>
      <c r="E6" s="333"/>
      <c r="F6" s="333"/>
      <c r="G6" s="333"/>
      <c r="H6" s="333"/>
      <c r="I6" s="333"/>
      <c r="J6" s="333"/>
      <c r="K6" s="347" t="s">
        <v>153</v>
      </c>
      <c r="L6" s="347"/>
      <c r="M6" s="348"/>
      <c r="N6" s="332" t="s">
        <v>2</v>
      </c>
      <c r="O6" s="333"/>
      <c r="P6" s="333"/>
      <c r="Q6" s="334"/>
      <c r="R6" s="332" t="s">
        <v>0</v>
      </c>
      <c r="S6" s="333"/>
      <c r="T6" s="333"/>
    </row>
    <row r="7" spans="1:20" s="3" customFormat="1" ht="10.5" customHeight="1">
      <c r="A7" s="318"/>
      <c r="B7" s="33" t="s">
        <v>152</v>
      </c>
      <c r="C7" s="33" t="s">
        <v>151</v>
      </c>
      <c r="D7" s="33" t="s">
        <v>150</v>
      </c>
      <c r="E7" s="332" t="s">
        <v>149</v>
      </c>
      <c r="F7" s="333"/>
      <c r="G7" s="333"/>
      <c r="H7" s="58" t="s">
        <v>148</v>
      </c>
      <c r="I7" s="332" t="s">
        <v>147</v>
      </c>
      <c r="J7" s="333"/>
      <c r="K7" s="57" t="s">
        <v>146</v>
      </c>
      <c r="L7" s="56" t="s">
        <v>145</v>
      </c>
      <c r="M7" s="324" t="s">
        <v>138</v>
      </c>
      <c r="N7" s="33" t="s">
        <v>144</v>
      </c>
      <c r="O7" s="324" t="s">
        <v>142</v>
      </c>
      <c r="P7" s="324" t="s">
        <v>140</v>
      </c>
      <c r="Q7" s="324" t="s">
        <v>138</v>
      </c>
      <c r="R7" s="324" t="s">
        <v>142</v>
      </c>
      <c r="S7" s="324" t="s">
        <v>140</v>
      </c>
      <c r="T7" s="337" t="s">
        <v>138</v>
      </c>
    </row>
    <row r="8" spans="1:20" s="3" customFormat="1" ht="10.5" customHeight="1">
      <c r="A8" s="319"/>
      <c r="B8" s="34" t="s">
        <v>136</v>
      </c>
      <c r="C8" s="34" t="s">
        <v>135</v>
      </c>
      <c r="D8" s="34" t="s">
        <v>133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4</v>
      </c>
      <c r="J8" s="54" t="s">
        <v>5</v>
      </c>
      <c r="K8" s="37" t="s">
        <v>6</v>
      </c>
      <c r="L8" s="54" t="s">
        <v>7</v>
      </c>
      <c r="M8" s="331"/>
      <c r="N8" s="34" t="s">
        <v>133</v>
      </c>
      <c r="O8" s="331"/>
      <c r="P8" s="331"/>
      <c r="Q8" s="331"/>
      <c r="R8" s="331"/>
      <c r="S8" s="331"/>
      <c r="T8" s="338"/>
    </row>
    <row r="9" spans="1:20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48"/>
    </row>
    <row r="10" spans="1:20" s="3" customFormat="1" ht="10.5">
      <c r="A10" s="4" t="s">
        <v>132</v>
      </c>
      <c r="B10" s="12">
        <v>239</v>
      </c>
      <c r="C10" s="15">
        <v>168</v>
      </c>
      <c r="D10" s="15">
        <v>47384.2</v>
      </c>
      <c r="E10" s="15">
        <v>310991</v>
      </c>
      <c r="F10" s="15">
        <v>161605</v>
      </c>
      <c r="G10" s="15">
        <v>111900</v>
      </c>
      <c r="H10" s="15">
        <v>37486</v>
      </c>
      <c r="I10" s="15">
        <v>52225548</v>
      </c>
      <c r="J10" s="15">
        <v>33190077</v>
      </c>
      <c r="K10" s="15">
        <v>13577585</v>
      </c>
      <c r="L10" s="15">
        <v>5457886</v>
      </c>
      <c r="M10" s="15">
        <v>230100</v>
      </c>
      <c r="N10" s="15">
        <v>198</v>
      </c>
      <c r="O10" s="15">
        <v>1302</v>
      </c>
      <c r="P10" s="15">
        <v>218690</v>
      </c>
      <c r="Q10" s="15">
        <v>964</v>
      </c>
      <c r="R10" s="15">
        <v>7</v>
      </c>
      <c r="S10" s="15">
        <v>1102</v>
      </c>
      <c r="T10" s="44">
        <v>4.8600000000000003</v>
      </c>
    </row>
    <row r="11" spans="1:20" s="3" customFormat="1" ht="10.5">
      <c r="A11" s="5" t="s">
        <v>72</v>
      </c>
      <c r="B11" s="12">
        <v>236</v>
      </c>
      <c r="C11" s="15">
        <v>168</v>
      </c>
      <c r="D11" s="15">
        <v>47376</v>
      </c>
      <c r="E11" s="15">
        <v>309205</v>
      </c>
      <c r="F11" s="15">
        <v>160764</v>
      </c>
      <c r="G11" s="15">
        <v>110422</v>
      </c>
      <c r="H11" s="15">
        <v>38019</v>
      </c>
      <c r="I11" s="15">
        <v>51974936</v>
      </c>
      <c r="J11" s="15">
        <v>32998969</v>
      </c>
      <c r="K11" s="15">
        <v>13519558</v>
      </c>
      <c r="L11" s="15">
        <v>4546408</v>
      </c>
      <c r="M11" s="15">
        <v>231453</v>
      </c>
      <c r="N11" s="15">
        <v>201</v>
      </c>
      <c r="O11" s="15">
        <v>1311</v>
      </c>
      <c r="P11" s="15">
        <v>220335</v>
      </c>
      <c r="Q11" s="15">
        <v>981</v>
      </c>
      <c r="R11" s="15">
        <v>7</v>
      </c>
      <c r="S11" s="15">
        <v>1097</v>
      </c>
      <c r="T11" s="44">
        <v>4.8899999999999997</v>
      </c>
    </row>
    <row r="12" spans="1:20" s="3" customFormat="1" ht="10.5">
      <c r="A12" s="5" t="s">
        <v>103</v>
      </c>
      <c r="B12" s="12">
        <v>226</v>
      </c>
      <c r="C12" s="15">
        <v>162</v>
      </c>
      <c r="D12" s="15">
        <v>47400.4</v>
      </c>
      <c r="E12" s="15">
        <v>310627</v>
      </c>
      <c r="F12" s="15">
        <v>162197</v>
      </c>
      <c r="G12" s="15">
        <v>110012</v>
      </c>
      <c r="H12" s="15">
        <v>38418</v>
      </c>
      <c r="I12" s="15">
        <v>52199665</v>
      </c>
      <c r="J12" s="15">
        <v>33260471</v>
      </c>
      <c r="K12" s="15">
        <v>13524412</v>
      </c>
      <c r="L12" s="15">
        <v>5414782</v>
      </c>
      <c r="M12" s="15">
        <v>228194</v>
      </c>
      <c r="N12" s="15">
        <v>209.5</v>
      </c>
      <c r="O12" s="15">
        <v>1373</v>
      </c>
      <c r="P12" s="15">
        <v>230671</v>
      </c>
      <c r="Q12" s="15">
        <v>1008</v>
      </c>
      <c r="R12" s="15">
        <v>6.6</v>
      </c>
      <c r="S12" s="15">
        <v>1101.25</v>
      </c>
      <c r="T12" s="44">
        <v>4.8140000000000001</v>
      </c>
    </row>
    <row r="13" spans="1:20" s="3" customFormat="1" ht="10.5">
      <c r="A13" s="5" t="s">
        <v>131</v>
      </c>
      <c r="B13" s="12">
        <v>234</v>
      </c>
      <c r="C13" s="15">
        <v>168</v>
      </c>
      <c r="D13" s="15">
        <v>48666.7</v>
      </c>
      <c r="E13" s="15">
        <v>310777</v>
      </c>
      <c r="F13" s="15">
        <v>164097</v>
      </c>
      <c r="G13" s="15">
        <v>113464</v>
      </c>
      <c r="H13" s="15">
        <v>33216</v>
      </c>
      <c r="I13" s="15">
        <v>52360919</v>
      </c>
      <c r="J13" s="15">
        <v>33601641</v>
      </c>
      <c r="K13" s="15">
        <v>14006232</v>
      </c>
      <c r="L13" s="15">
        <v>4753046</v>
      </c>
      <c r="M13" s="15">
        <v>239354</v>
      </c>
      <c r="N13" s="15">
        <v>208.1</v>
      </c>
      <c r="O13" s="15">
        <v>1329</v>
      </c>
      <c r="P13" s="15">
        <v>223901</v>
      </c>
      <c r="Q13" s="15">
        <v>1024</v>
      </c>
      <c r="R13" s="15">
        <v>6.4</v>
      </c>
      <c r="S13" s="15">
        <v>1076</v>
      </c>
      <c r="T13" s="44">
        <v>4.9180000000000001</v>
      </c>
    </row>
    <row r="14" spans="1:20" s="45" customFormat="1" ht="10.5">
      <c r="A14" s="47" t="s">
        <v>130</v>
      </c>
      <c r="B14" s="21">
        <v>246</v>
      </c>
      <c r="C14" s="22">
        <v>180</v>
      </c>
      <c r="D14" s="22">
        <v>51097.5</v>
      </c>
      <c r="E14" s="22">
        <v>314814</v>
      </c>
      <c r="F14" s="22">
        <v>171313</v>
      </c>
      <c r="G14" s="22">
        <v>119424</v>
      </c>
      <c r="H14" s="22">
        <v>24077</v>
      </c>
      <c r="I14" s="22">
        <v>54268119</v>
      </c>
      <c r="J14" s="22">
        <v>35634625</v>
      </c>
      <c r="K14" s="22">
        <v>14956713</v>
      </c>
      <c r="L14" s="22">
        <v>3676781</v>
      </c>
      <c r="M14" s="22">
        <v>244508</v>
      </c>
      <c r="N14" s="22">
        <v>207.7</v>
      </c>
      <c r="O14" s="22">
        <v>1280</v>
      </c>
      <c r="P14" s="22">
        <v>220578</v>
      </c>
      <c r="Q14" s="22">
        <v>994</v>
      </c>
      <c r="R14" s="22">
        <v>6.2</v>
      </c>
      <c r="S14" s="22">
        <v>1062.05</v>
      </c>
      <c r="T14" s="46">
        <v>4.7850000000000001</v>
      </c>
    </row>
    <row r="15" spans="1:20" s="3" customFormat="1" ht="6" customHeight="1">
      <c r="A15" s="8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4"/>
    </row>
    <row r="16" spans="1:20" s="3" customFormat="1" ht="10.5">
      <c r="A16" s="7" t="s">
        <v>129</v>
      </c>
      <c r="B16" s="12">
        <v>251</v>
      </c>
      <c r="C16" s="15">
        <v>180</v>
      </c>
      <c r="D16" s="15">
        <v>51308.4</v>
      </c>
      <c r="E16" s="15">
        <v>340437</v>
      </c>
      <c r="F16" s="15">
        <v>187148</v>
      </c>
      <c r="G16" s="15">
        <v>129142</v>
      </c>
      <c r="H16" s="15">
        <v>24147</v>
      </c>
      <c r="I16" s="15">
        <v>57898907</v>
      </c>
      <c r="J16" s="15">
        <v>38477754</v>
      </c>
      <c r="K16" s="15">
        <v>15748505</v>
      </c>
      <c r="L16" s="15">
        <v>3672648</v>
      </c>
      <c r="M16" s="15">
        <v>207229</v>
      </c>
      <c r="N16" s="15">
        <v>204.7</v>
      </c>
      <c r="O16" s="15">
        <v>1358</v>
      </c>
      <c r="P16" s="15">
        <v>230980</v>
      </c>
      <c r="Q16" s="15">
        <v>827</v>
      </c>
      <c r="R16" s="15">
        <v>6.6</v>
      </c>
      <c r="S16" s="15">
        <v>1128.45</v>
      </c>
      <c r="T16" s="44">
        <v>4.0389999999999997</v>
      </c>
    </row>
    <row r="17" spans="1:20" s="3" customFormat="1" ht="10.5">
      <c r="A17" s="7" t="s">
        <v>128</v>
      </c>
      <c r="B17" s="12">
        <v>247</v>
      </c>
      <c r="C17" s="15">
        <v>180</v>
      </c>
      <c r="D17" s="15">
        <v>50958.7</v>
      </c>
      <c r="E17" s="15">
        <v>328123</v>
      </c>
      <c r="F17" s="15">
        <v>171802</v>
      </c>
      <c r="G17" s="15">
        <v>132953</v>
      </c>
      <c r="H17" s="15">
        <v>23368</v>
      </c>
      <c r="I17" s="15">
        <v>55105907</v>
      </c>
      <c r="J17" s="15">
        <v>35364981</v>
      </c>
      <c r="K17" s="15">
        <v>16186816</v>
      </c>
      <c r="L17" s="15">
        <v>3554110</v>
      </c>
      <c r="M17" s="15">
        <v>207264</v>
      </c>
      <c r="N17" s="15">
        <v>206.1</v>
      </c>
      <c r="O17" s="15">
        <v>1327</v>
      </c>
      <c r="P17" s="15">
        <v>222839</v>
      </c>
      <c r="Q17" s="15">
        <v>838</v>
      </c>
      <c r="R17" s="15">
        <v>6.4</v>
      </c>
      <c r="S17" s="15">
        <v>1081.3800000000001</v>
      </c>
      <c r="T17" s="44">
        <v>4.0670000000000002</v>
      </c>
    </row>
    <row r="18" spans="1:20" s="3" customFormat="1" ht="10.5">
      <c r="A18" s="7" t="s">
        <v>127</v>
      </c>
      <c r="B18" s="12">
        <v>246</v>
      </c>
      <c r="C18" s="15">
        <v>180</v>
      </c>
      <c r="D18" s="15">
        <v>51711.1</v>
      </c>
      <c r="E18" s="15">
        <v>324917</v>
      </c>
      <c r="F18" s="15">
        <v>161384</v>
      </c>
      <c r="G18" s="15">
        <v>139386</v>
      </c>
      <c r="H18" s="15">
        <v>24147</v>
      </c>
      <c r="I18" s="15">
        <v>53888910</v>
      </c>
      <c r="J18" s="15">
        <v>33231732</v>
      </c>
      <c r="K18" s="15">
        <v>16984530</v>
      </c>
      <c r="L18" s="15">
        <v>3672648</v>
      </c>
      <c r="M18" s="15">
        <v>238877</v>
      </c>
      <c r="N18" s="15">
        <v>210.3</v>
      </c>
      <c r="O18" s="15">
        <v>1321</v>
      </c>
      <c r="P18" s="15">
        <v>219120</v>
      </c>
      <c r="Q18" s="15">
        <v>971.3</v>
      </c>
      <c r="R18" s="15">
        <v>6.3</v>
      </c>
      <c r="S18" s="15">
        <v>1042.1099999999999</v>
      </c>
      <c r="T18" s="44">
        <v>4.6189999999999998</v>
      </c>
    </row>
    <row r="19" spans="1:20" s="3" customFormat="1" ht="10.5">
      <c r="A19" s="7" t="s">
        <v>126</v>
      </c>
      <c r="B19" s="12">
        <v>244</v>
      </c>
      <c r="C19" s="15">
        <v>150</v>
      </c>
      <c r="D19" s="15">
        <v>50719.9</v>
      </c>
      <c r="E19" s="15">
        <v>312110</v>
      </c>
      <c r="F19" s="15">
        <v>172511</v>
      </c>
      <c r="G19" s="15">
        <v>116231</v>
      </c>
      <c r="H19" s="15">
        <v>23368</v>
      </c>
      <c r="I19" s="15">
        <v>53506859</v>
      </c>
      <c r="J19" s="15">
        <v>35374187</v>
      </c>
      <c r="K19" s="15">
        <v>14578497</v>
      </c>
      <c r="L19" s="15">
        <v>3554175</v>
      </c>
      <c r="M19" s="15">
        <v>317882</v>
      </c>
      <c r="N19" s="15">
        <v>208</v>
      </c>
      <c r="O19" s="15">
        <v>1280</v>
      </c>
      <c r="P19" s="15">
        <v>219406</v>
      </c>
      <c r="Q19" s="15">
        <v>1303.5</v>
      </c>
      <c r="R19" s="15">
        <v>6.2</v>
      </c>
      <c r="S19" s="15">
        <v>1054.95</v>
      </c>
      <c r="T19" s="44">
        <v>6.2670000000000003</v>
      </c>
    </row>
    <row r="20" spans="1:20" s="3" customFormat="1" ht="10.5">
      <c r="A20" s="7" t="s">
        <v>125</v>
      </c>
      <c r="B20" s="12">
        <v>245</v>
      </c>
      <c r="C20" s="15">
        <v>150</v>
      </c>
      <c r="D20" s="15">
        <v>49319.5</v>
      </c>
      <c r="E20" s="15">
        <v>292161</v>
      </c>
      <c r="F20" s="15">
        <v>164807</v>
      </c>
      <c r="G20" s="15">
        <v>103986</v>
      </c>
      <c r="H20" s="15">
        <v>23368</v>
      </c>
      <c r="I20" s="15">
        <v>50519188</v>
      </c>
      <c r="J20" s="15">
        <v>33713312</v>
      </c>
      <c r="K20" s="15">
        <v>13251765</v>
      </c>
      <c r="L20" s="15">
        <v>3554111</v>
      </c>
      <c r="M20" s="15">
        <v>325486</v>
      </c>
      <c r="N20" s="15">
        <v>201.5</v>
      </c>
      <c r="O20" s="15">
        <v>1194</v>
      </c>
      <c r="P20" s="15">
        <v>206445</v>
      </c>
      <c r="Q20" s="15">
        <v>1330.1</v>
      </c>
      <c r="R20" s="15">
        <v>5.9</v>
      </c>
      <c r="S20" s="15">
        <v>1024.33</v>
      </c>
      <c r="T20" s="44">
        <v>6.6</v>
      </c>
    </row>
    <row r="21" spans="1:20" s="3" customFormat="1" ht="10.5">
      <c r="A21" s="7" t="s">
        <v>124</v>
      </c>
      <c r="B21" s="12">
        <v>247</v>
      </c>
      <c r="C21" s="15">
        <v>180</v>
      </c>
      <c r="D21" s="15">
        <v>51308.4</v>
      </c>
      <c r="E21" s="15">
        <v>306963</v>
      </c>
      <c r="F21" s="15">
        <v>159571</v>
      </c>
      <c r="G21" s="15">
        <v>123245</v>
      </c>
      <c r="H21" s="15">
        <v>24147</v>
      </c>
      <c r="I21" s="15">
        <v>51535092</v>
      </c>
      <c r="J21" s="15">
        <v>32716616</v>
      </c>
      <c r="K21" s="15">
        <v>15145895</v>
      </c>
      <c r="L21" s="15">
        <v>3672581</v>
      </c>
      <c r="M21" s="15">
        <v>308450</v>
      </c>
      <c r="N21" s="15">
        <v>207.8</v>
      </c>
      <c r="O21" s="15">
        <v>1243</v>
      </c>
      <c r="P21" s="15">
        <v>208757</v>
      </c>
      <c r="Q21" s="15">
        <v>1249.5</v>
      </c>
      <c r="R21" s="15">
        <v>6</v>
      </c>
      <c r="S21" s="15">
        <v>1004.42</v>
      </c>
      <c r="T21" s="44">
        <v>6.0119999999999996</v>
      </c>
    </row>
    <row r="22" spans="1:20" s="3" customFormat="1" ht="10.5" customHeight="1">
      <c r="A22" s="7" t="s">
        <v>123</v>
      </c>
      <c r="B22" s="12">
        <v>246</v>
      </c>
      <c r="C22" s="15">
        <v>180</v>
      </c>
      <c r="D22" s="15">
        <v>51148</v>
      </c>
      <c r="E22" s="15">
        <v>312550</v>
      </c>
      <c r="F22" s="15">
        <v>163432</v>
      </c>
      <c r="G22" s="15">
        <v>125750</v>
      </c>
      <c r="H22" s="15">
        <v>23368</v>
      </c>
      <c r="I22" s="15">
        <v>52305659</v>
      </c>
      <c r="J22" s="15">
        <v>33359135</v>
      </c>
      <c r="K22" s="15">
        <v>15392349</v>
      </c>
      <c r="L22" s="15">
        <v>3554175</v>
      </c>
      <c r="M22" s="15">
        <v>221628</v>
      </c>
      <c r="N22" s="15">
        <v>207.9</v>
      </c>
      <c r="O22" s="15">
        <v>1271</v>
      </c>
      <c r="P22" s="15">
        <v>212625</v>
      </c>
      <c r="Q22" s="15">
        <v>900.9</v>
      </c>
      <c r="R22" s="15">
        <v>6.1</v>
      </c>
      <c r="S22" s="15">
        <v>1022.63</v>
      </c>
      <c r="T22" s="44">
        <v>4.3330000000000002</v>
      </c>
    </row>
    <row r="23" spans="1:20" s="3" customFormat="1" ht="10.5" customHeight="1">
      <c r="A23" s="7" t="s">
        <v>122</v>
      </c>
      <c r="B23" s="12">
        <v>246</v>
      </c>
      <c r="C23" s="15">
        <v>180</v>
      </c>
      <c r="D23" s="15">
        <v>51308.4</v>
      </c>
      <c r="E23" s="15">
        <v>340113</v>
      </c>
      <c r="F23" s="15">
        <v>186561</v>
      </c>
      <c r="G23" s="15">
        <v>129405</v>
      </c>
      <c r="H23" s="15">
        <v>24147</v>
      </c>
      <c r="I23" s="15">
        <v>57773397</v>
      </c>
      <c r="J23" s="15">
        <v>38221209</v>
      </c>
      <c r="K23" s="15">
        <v>15879607</v>
      </c>
      <c r="L23" s="15">
        <v>3672581</v>
      </c>
      <c r="M23" s="15">
        <v>212652</v>
      </c>
      <c r="N23" s="15">
        <v>208.5</v>
      </c>
      <c r="O23" s="15">
        <v>1382</v>
      </c>
      <c r="P23" s="15">
        <v>234788</v>
      </c>
      <c r="Q23" s="15">
        <v>864.2</v>
      </c>
      <c r="R23" s="15">
        <v>6.6</v>
      </c>
      <c r="S23" s="15">
        <v>1126</v>
      </c>
      <c r="T23" s="44">
        <v>4.1449999999999996</v>
      </c>
    </row>
    <row r="24" spans="1:20" s="3" customFormat="1" ht="10.5" customHeight="1">
      <c r="A24" s="7" t="s">
        <v>121</v>
      </c>
      <c r="B24" s="12">
        <v>245</v>
      </c>
      <c r="C24" s="15">
        <v>180</v>
      </c>
      <c r="D24" s="15">
        <v>51328.7</v>
      </c>
      <c r="E24" s="15">
        <v>302648</v>
      </c>
      <c r="F24" s="15">
        <v>176545</v>
      </c>
      <c r="G24" s="15">
        <v>102735</v>
      </c>
      <c r="H24" s="15">
        <v>23368</v>
      </c>
      <c r="I24" s="15">
        <v>52690136</v>
      </c>
      <c r="J24" s="15">
        <v>36183435</v>
      </c>
      <c r="K24" s="15">
        <v>12952526</v>
      </c>
      <c r="L24" s="15">
        <v>3554175</v>
      </c>
      <c r="M24" s="15">
        <v>223975</v>
      </c>
      <c r="N24" s="15">
        <v>209.5</v>
      </c>
      <c r="O24" s="15">
        <v>1235</v>
      </c>
      <c r="P24" s="15">
        <v>215033</v>
      </c>
      <c r="Q24" s="15">
        <v>914.1</v>
      </c>
      <c r="R24" s="15">
        <v>5.9</v>
      </c>
      <c r="S24" s="15">
        <v>1026.52</v>
      </c>
      <c r="T24" s="44">
        <v>4.3639999999999999</v>
      </c>
    </row>
    <row r="25" spans="1:20" s="3" customFormat="1" ht="10.5">
      <c r="A25" s="7" t="s">
        <v>120</v>
      </c>
      <c r="B25" s="12">
        <v>245</v>
      </c>
      <c r="C25" s="15">
        <v>180</v>
      </c>
      <c r="D25" s="15">
        <v>50983.6</v>
      </c>
      <c r="E25" s="15">
        <v>305253</v>
      </c>
      <c r="F25" s="15">
        <v>161668</v>
      </c>
      <c r="G25" s="15">
        <v>118967</v>
      </c>
      <c r="H25" s="15">
        <v>24618</v>
      </c>
      <c r="I25" s="15">
        <v>53224215</v>
      </c>
      <c r="J25" s="15">
        <v>34309287.299999997</v>
      </c>
      <c r="K25" s="15">
        <v>15123785</v>
      </c>
      <c r="L25" s="15">
        <v>3791143</v>
      </c>
      <c r="M25" s="15">
        <v>226758</v>
      </c>
      <c r="N25" s="15">
        <v>208.5</v>
      </c>
      <c r="O25" s="15">
        <v>1248</v>
      </c>
      <c r="P25" s="15">
        <v>217672</v>
      </c>
      <c r="Q25" s="15">
        <v>927.4</v>
      </c>
      <c r="R25" s="15">
        <v>6</v>
      </c>
      <c r="S25" s="15">
        <v>1043.95</v>
      </c>
      <c r="T25" s="44">
        <v>4.4480000000000004</v>
      </c>
    </row>
    <row r="26" spans="1:20" s="3" customFormat="1" ht="10.5">
      <c r="A26" s="7" t="s">
        <v>119</v>
      </c>
      <c r="B26" s="12">
        <v>246</v>
      </c>
      <c r="C26" s="15">
        <v>180</v>
      </c>
      <c r="D26" s="15">
        <v>51596.1</v>
      </c>
      <c r="E26" s="15">
        <v>300740</v>
      </c>
      <c r="F26" s="15">
        <v>159788</v>
      </c>
      <c r="G26" s="15">
        <v>113696</v>
      </c>
      <c r="H26" s="15">
        <v>27256</v>
      </c>
      <c r="I26" s="15">
        <v>54283103</v>
      </c>
      <c r="J26" s="15">
        <v>35049674</v>
      </c>
      <c r="K26" s="15">
        <v>15036128</v>
      </c>
      <c r="L26" s="15">
        <v>4197301</v>
      </c>
      <c r="M26" s="15">
        <v>225640</v>
      </c>
      <c r="N26" s="15">
        <v>209.5</v>
      </c>
      <c r="O26" s="15">
        <v>1221</v>
      </c>
      <c r="P26" s="15">
        <v>220407</v>
      </c>
      <c r="Q26" s="15">
        <v>916.2</v>
      </c>
      <c r="R26" s="15">
        <v>5.8</v>
      </c>
      <c r="S26" s="15">
        <v>1052.08</v>
      </c>
      <c r="T26" s="44">
        <v>4.3730000000000002</v>
      </c>
    </row>
    <row r="27" spans="1:20" s="3" customFormat="1" ht="10.5">
      <c r="A27" s="7" t="s">
        <v>118</v>
      </c>
      <c r="B27" s="12">
        <v>245</v>
      </c>
      <c r="C27" s="15">
        <v>180</v>
      </c>
      <c r="D27" s="15">
        <v>51568.2</v>
      </c>
      <c r="E27" s="15">
        <v>312105</v>
      </c>
      <c r="F27" s="15">
        <v>189721</v>
      </c>
      <c r="G27" s="15">
        <v>98444</v>
      </c>
      <c r="H27" s="15">
        <v>23940</v>
      </c>
      <c r="I27" s="15">
        <v>58617313</v>
      </c>
      <c r="J27" s="15">
        <v>41561083</v>
      </c>
      <c r="K27" s="15">
        <v>13334668</v>
      </c>
      <c r="L27" s="15">
        <v>3721562</v>
      </c>
      <c r="M27" s="15">
        <v>216077</v>
      </c>
      <c r="N27" s="15">
        <v>210.2</v>
      </c>
      <c r="O27" s="15">
        <v>1272</v>
      </c>
      <c r="P27" s="15">
        <v>238971</v>
      </c>
      <c r="Q27" s="15">
        <v>880.9</v>
      </c>
      <c r="R27" s="15">
        <v>6.1</v>
      </c>
      <c r="S27" s="15">
        <v>1136.69</v>
      </c>
      <c r="T27" s="44">
        <v>4.1900000000000004</v>
      </c>
    </row>
    <row r="28" spans="1:20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</row>
    <row r="29" spans="1:20" s="42" customFormat="1" ht="10.5">
      <c r="A29" s="42" t="s">
        <v>87</v>
      </c>
    </row>
    <row r="30" spans="1:20" s="3" customFormat="1" ht="10.5">
      <c r="A30" s="3" t="s">
        <v>86</v>
      </c>
    </row>
  </sheetData>
  <mergeCells count="14">
    <mergeCell ref="S7:S8"/>
    <mergeCell ref="T7:T8"/>
    <mergeCell ref="K6:M6"/>
    <mergeCell ref="N6:Q6"/>
    <mergeCell ref="R6:T6"/>
    <mergeCell ref="M7:M8"/>
    <mergeCell ref="O7:O8"/>
    <mergeCell ref="P7:P8"/>
    <mergeCell ref="Q7:Q8"/>
    <mergeCell ref="A6:A8"/>
    <mergeCell ref="E7:G7"/>
    <mergeCell ref="I7:J7"/>
    <mergeCell ref="B6:J6"/>
    <mergeCell ref="R7:R8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1"/>
  <sheetViews>
    <sheetView zoomScaleNormal="100" zoomScaleSheetLayoutView="100" workbookViewId="0"/>
  </sheetViews>
  <sheetFormatPr defaultRowHeight="10.5" customHeight="1"/>
  <cols>
    <col min="1" max="1" width="10.625" customWidth="1"/>
    <col min="2" max="3" width="5.875" customWidth="1"/>
    <col min="4" max="4" width="6.625" customWidth="1"/>
    <col min="5" max="8" width="8.625" customWidth="1"/>
    <col min="9" max="11" width="10.625" customWidth="1"/>
    <col min="12" max="12" width="9.625" customWidth="1"/>
    <col min="13" max="13" width="8.875" customWidth="1"/>
    <col min="14" max="14" width="5.625" customWidth="1"/>
    <col min="15" max="15" width="6.375" customWidth="1"/>
    <col min="16" max="16" width="8.25" customWidth="1"/>
    <col min="17" max="17" width="7.625" customWidth="1"/>
    <col min="18" max="18" width="3.875" customWidth="1"/>
    <col min="19" max="19" width="7.25" customWidth="1"/>
    <col min="20" max="20" width="7" customWidth="1"/>
    <col min="21" max="21" width="10.125" customWidth="1"/>
  </cols>
  <sheetData>
    <row r="1" spans="1:21" s="1" customFormat="1" ht="15" customHeight="1">
      <c r="A1" s="40" t="s">
        <v>117</v>
      </c>
      <c r="C1" s="41"/>
      <c r="E1" s="40"/>
      <c r="F1" s="40"/>
      <c r="G1" s="40"/>
      <c r="H1" s="39"/>
      <c r="I1" s="39"/>
      <c r="J1" s="39"/>
      <c r="K1" s="39"/>
      <c r="L1" s="39"/>
      <c r="M1" s="39"/>
    </row>
    <row r="2" spans="1:21" s="1" customFormat="1" ht="10.5" customHeight="1"/>
    <row r="3" spans="1:21" s="1" customFormat="1" ht="13.5" customHeight="1">
      <c r="A3" s="28" t="s">
        <v>115</v>
      </c>
      <c r="E3" s="29"/>
      <c r="F3" s="29"/>
      <c r="G3" s="29"/>
      <c r="H3" s="29"/>
      <c r="I3" s="28"/>
      <c r="J3" s="28"/>
    </row>
    <row r="4" spans="1:21" s="1" customFormat="1" ht="10.5" customHeight="1">
      <c r="A4" s="28"/>
      <c r="E4" s="29"/>
      <c r="F4" s="29"/>
      <c r="G4" s="29"/>
      <c r="H4" s="29"/>
      <c r="I4" s="28"/>
      <c r="J4" s="28"/>
    </row>
    <row r="5" spans="1:21" s="1" customFormat="1" ht="13.5" customHeight="1">
      <c r="A5" s="28" t="s">
        <v>114</v>
      </c>
      <c r="G5" s="11"/>
      <c r="I5" s="29"/>
      <c r="J5" s="29"/>
      <c r="K5" s="29"/>
      <c r="L5" s="29"/>
      <c r="M5" s="29"/>
    </row>
    <row r="6" spans="1:21" s="1" customFormat="1" ht="10.5" customHeight="1">
      <c r="A6" s="6"/>
    </row>
    <row r="7" spans="1:21" s="1" customFormat="1" ht="10.5" customHeight="1">
      <c r="A7" s="6"/>
    </row>
    <row r="8" spans="1:21" s="3" customFormat="1" ht="10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1" s="3" customFormat="1" ht="10.5" customHeight="1">
      <c r="A9" s="351" t="s">
        <v>1</v>
      </c>
      <c r="B9" s="332" t="s">
        <v>113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4"/>
      <c r="N9" s="332" t="s">
        <v>2</v>
      </c>
      <c r="O9" s="333"/>
      <c r="P9" s="333"/>
      <c r="Q9" s="334"/>
      <c r="R9" s="332" t="s">
        <v>0</v>
      </c>
      <c r="S9" s="333"/>
      <c r="T9" s="334"/>
      <c r="U9" s="358" t="s">
        <v>1</v>
      </c>
    </row>
    <row r="10" spans="1:21" s="3" customFormat="1" ht="16.5" customHeight="1">
      <c r="A10" s="352"/>
      <c r="B10" s="354" t="s">
        <v>112</v>
      </c>
      <c r="C10" s="356" t="s">
        <v>111</v>
      </c>
      <c r="D10" s="354" t="s">
        <v>110</v>
      </c>
      <c r="E10" s="363" t="s">
        <v>109</v>
      </c>
      <c r="F10" s="364"/>
      <c r="G10" s="364"/>
      <c r="H10" s="365"/>
      <c r="I10" s="363" t="s">
        <v>108</v>
      </c>
      <c r="J10" s="364"/>
      <c r="K10" s="364"/>
      <c r="L10" s="365"/>
      <c r="M10" s="361" t="s">
        <v>8</v>
      </c>
      <c r="N10" s="366" t="s">
        <v>107</v>
      </c>
      <c r="O10" s="361" t="s">
        <v>3</v>
      </c>
      <c r="P10" s="361" t="s">
        <v>9</v>
      </c>
      <c r="Q10" s="361" t="s">
        <v>8</v>
      </c>
      <c r="R10" s="324" t="s">
        <v>3</v>
      </c>
      <c r="S10" s="361" t="s">
        <v>9</v>
      </c>
      <c r="T10" s="361" t="s">
        <v>8</v>
      </c>
      <c r="U10" s="359"/>
    </row>
    <row r="11" spans="1:21" s="3" customFormat="1" ht="16.5" customHeight="1">
      <c r="A11" s="353"/>
      <c r="B11" s="355"/>
      <c r="C11" s="357"/>
      <c r="D11" s="355"/>
      <c r="E11" s="31" t="s">
        <v>4</v>
      </c>
      <c r="F11" s="31" t="s">
        <v>5</v>
      </c>
      <c r="G11" s="31" t="s">
        <v>6</v>
      </c>
      <c r="H11" s="31" t="s">
        <v>7</v>
      </c>
      <c r="I11" s="32" t="s">
        <v>4</v>
      </c>
      <c r="J11" s="31" t="s">
        <v>5</v>
      </c>
      <c r="K11" s="30" t="s">
        <v>6</v>
      </c>
      <c r="L11" s="31" t="s">
        <v>7</v>
      </c>
      <c r="M11" s="362"/>
      <c r="N11" s="367"/>
      <c r="O11" s="362"/>
      <c r="P11" s="362"/>
      <c r="Q11" s="362"/>
      <c r="R11" s="331"/>
      <c r="S11" s="362"/>
      <c r="T11" s="362"/>
      <c r="U11" s="360"/>
    </row>
    <row r="12" spans="1:21" s="3" customFormat="1" ht="10.5" customHeight="1">
      <c r="A12" s="4" t="s">
        <v>106</v>
      </c>
      <c r="B12" s="13">
        <v>232</v>
      </c>
      <c r="C12" s="16">
        <v>168</v>
      </c>
      <c r="D12" s="16">
        <v>47402</v>
      </c>
      <c r="E12" s="16">
        <v>304864</v>
      </c>
      <c r="F12" s="16">
        <v>157363</v>
      </c>
      <c r="G12" s="16">
        <v>113071</v>
      </c>
      <c r="H12" s="16">
        <v>34430</v>
      </c>
      <c r="I12" s="16">
        <v>51130420</v>
      </c>
      <c r="J12" s="16">
        <v>32537059</v>
      </c>
      <c r="K12" s="16">
        <v>13529941</v>
      </c>
      <c r="L12" s="16">
        <v>5063420</v>
      </c>
      <c r="M12" s="16">
        <v>232655</v>
      </c>
      <c r="N12" s="16">
        <v>204</v>
      </c>
      <c r="O12" s="16">
        <v>1313</v>
      </c>
      <c r="P12" s="16">
        <v>220186.92229642041</v>
      </c>
      <c r="Q12" s="16">
        <v>1002</v>
      </c>
      <c r="R12" s="16">
        <v>6</v>
      </c>
      <c r="S12" s="16">
        <v>1078.6503354273339</v>
      </c>
      <c r="T12" s="18">
        <v>4.91</v>
      </c>
      <c r="U12" s="24" t="s">
        <v>74</v>
      </c>
    </row>
    <row r="13" spans="1:21" s="3" customFormat="1" ht="10.5" customHeight="1">
      <c r="A13" s="5" t="s">
        <v>105</v>
      </c>
      <c r="B13" s="12">
        <v>239</v>
      </c>
      <c r="C13" s="15">
        <v>168</v>
      </c>
      <c r="D13" s="15">
        <v>47384.2</v>
      </c>
      <c r="E13" s="15">
        <v>310991</v>
      </c>
      <c r="F13" s="15">
        <v>161605</v>
      </c>
      <c r="G13" s="15">
        <v>111900</v>
      </c>
      <c r="H13" s="15">
        <v>37486</v>
      </c>
      <c r="I13" s="15">
        <v>52225548</v>
      </c>
      <c r="J13" s="15">
        <v>33190077</v>
      </c>
      <c r="K13" s="15">
        <v>13577585</v>
      </c>
      <c r="L13" s="15">
        <v>5457886</v>
      </c>
      <c r="M13" s="15">
        <v>230100</v>
      </c>
      <c r="N13" s="15">
        <v>198</v>
      </c>
      <c r="O13" s="15">
        <v>1302</v>
      </c>
      <c r="P13" s="15">
        <v>218690</v>
      </c>
      <c r="Q13" s="15">
        <v>964</v>
      </c>
      <c r="R13" s="15">
        <v>7</v>
      </c>
      <c r="S13" s="15">
        <v>1102</v>
      </c>
      <c r="T13" s="19">
        <v>4.8600000000000003</v>
      </c>
      <c r="U13" s="25" t="s">
        <v>104</v>
      </c>
    </row>
    <row r="14" spans="1:21" s="3" customFormat="1" ht="10.5" customHeight="1">
      <c r="A14" s="5" t="s">
        <v>72</v>
      </c>
      <c r="B14" s="12">
        <v>236</v>
      </c>
      <c r="C14" s="15">
        <v>168</v>
      </c>
      <c r="D14" s="15">
        <v>47376</v>
      </c>
      <c r="E14" s="15">
        <v>309205</v>
      </c>
      <c r="F14" s="15">
        <v>160764</v>
      </c>
      <c r="G14" s="15">
        <v>110422</v>
      </c>
      <c r="H14" s="15">
        <v>38019</v>
      </c>
      <c r="I14" s="15">
        <v>51974936</v>
      </c>
      <c r="J14" s="15">
        <v>32998969</v>
      </c>
      <c r="K14" s="15">
        <v>13519558</v>
      </c>
      <c r="L14" s="15">
        <v>4546408</v>
      </c>
      <c r="M14" s="15">
        <v>231453</v>
      </c>
      <c r="N14" s="15">
        <v>201</v>
      </c>
      <c r="O14" s="15">
        <v>1311</v>
      </c>
      <c r="P14" s="15">
        <v>220335</v>
      </c>
      <c r="Q14" s="15">
        <v>981</v>
      </c>
      <c r="R14" s="15">
        <v>7</v>
      </c>
      <c r="S14" s="15">
        <v>1097</v>
      </c>
      <c r="T14" s="19">
        <v>4.8899999999999997</v>
      </c>
      <c r="U14" s="25" t="s">
        <v>71</v>
      </c>
    </row>
    <row r="15" spans="1:21" s="3" customFormat="1" ht="10.5" customHeight="1">
      <c r="A15" s="5" t="s">
        <v>103</v>
      </c>
      <c r="B15" s="12">
        <v>226</v>
      </c>
      <c r="C15" s="15">
        <v>162</v>
      </c>
      <c r="D15" s="15">
        <v>47400.4</v>
      </c>
      <c r="E15" s="15">
        <v>310627</v>
      </c>
      <c r="F15" s="15">
        <v>162197</v>
      </c>
      <c r="G15" s="15">
        <v>110012</v>
      </c>
      <c r="H15" s="15">
        <v>38418</v>
      </c>
      <c r="I15" s="15">
        <v>52199665</v>
      </c>
      <c r="J15" s="15">
        <v>33260471</v>
      </c>
      <c r="K15" s="15">
        <v>13524412</v>
      </c>
      <c r="L15" s="15">
        <v>5414782</v>
      </c>
      <c r="M15" s="15">
        <v>228194</v>
      </c>
      <c r="N15" s="15">
        <v>209.5</v>
      </c>
      <c r="O15" s="15">
        <v>1373</v>
      </c>
      <c r="P15" s="15">
        <v>230671</v>
      </c>
      <c r="Q15" s="15">
        <v>1008</v>
      </c>
      <c r="R15" s="15">
        <v>6.6</v>
      </c>
      <c r="S15" s="15">
        <v>1101.25</v>
      </c>
      <c r="T15" s="19">
        <v>4.8140000000000001</v>
      </c>
      <c r="U15" s="25" t="s">
        <v>102</v>
      </c>
    </row>
    <row r="16" spans="1:21" s="3" customFormat="1" ht="10.5" customHeight="1">
      <c r="A16" s="8" t="s">
        <v>101</v>
      </c>
      <c r="B16" s="21">
        <v>234</v>
      </c>
      <c r="C16" s="22">
        <v>168</v>
      </c>
      <c r="D16" s="22">
        <v>48666.7</v>
      </c>
      <c r="E16" s="22">
        <v>310777</v>
      </c>
      <c r="F16" s="22">
        <v>164097</v>
      </c>
      <c r="G16" s="22">
        <v>113464</v>
      </c>
      <c r="H16" s="22">
        <v>33216</v>
      </c>
      <c r="I16" s="22">
        <v>52360919</v>
      </c>
      <c r="J16" s="22">
        <v>33601641</v>
      </c>
      <c r="K16" s="22">
        <v>14006232</v>
      </c>
      <c r="L16" s="22">
        <v>4753046</v>
      </c>
      <c r="M16" s="22">
        <v>239354</v>
      </c>
      <c r="N16" s="22">
        <v>208.1</v>
      </c>
      <c r="O16" s="22">
        <v>1329</v>
      </c>
      <c r="P16" s="22">
        <v>223901</v>
      </c>
      <c r="Q16" s="22">
        <v>1024</v>
      </c>
      <c r="R16" s="22">
        <v>6.4</v>
      </c>
      <c r="S16" s="22">
        <v>1076</v>
      </c>
      <c r="T16" s="23">
        <v>4.9180000000000001</v>
      </c>
      <c r="U16" s="26" t="s">
        <v>101</v>
      </c>
    </row>
    <row r="17" spans="1:21" s="3" customFormat="1" ht="10.5" customHeight="1">
      <c r="A17" s="8"/>
      <c r="B17" s="1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9"/>
      <c r="U17" s="26"/>
    </row>
    <row r="18" spans="1:21" s="3" customFormat="1" ht="10.5" customHeight="1">
      <c r="A18" s="7" t="s">
        <v>100</v>
      </c>
      <c r="B18" s="12">
        <v>225</v>
      </c>
      <c r="C18" s="15">
        <v>162</v>
      </c>
      <c r="D18" s="15">
        <v>47783</v>
      </c>
      <c r="E18" s="15">
        <v>340290</v>
      </c>
      <c r="F18" s="15">
        <v>178222</v>
      </c>
      <c r="G18" s="15">
        <v>122797</v>
      </c>
      <c r="H18" s="15">
        <v>39271</v>
      </c>
      <c r="I18" s="15">
        <v>56879874</v>
      </c>
      <c r="J18" s="15">
        <v>36587731</v>
      </c>
      <c r="K18" s="15">
        <v>14852323</v>
      </c>
      <c r="L18" s="15">
        <v>5439820</v>
      </c>
      <c r="M18" s="15">
        <v>199096</v>
      </c>
      <c r="N18" s="15">
        <v>212.6</v>
      </c>
      <c r="O18" s="15">
        <v>1514</v>
      </c>
      <c r="P18" s="15">
        <v>253099</v>
      </c>
      <c r="Q18" s="15">
        <v>886</v>
      </c>
      <c r="R18" s="15">
        <v>7.1</v>
      </c>
      <c r="S18" s="15">
        <v>1190</v>
      </c>
      <c r="T18" s="19">
        <v>4.1669999999999998</v>
      </c>
      <c r="U18" s="25" t="s">
        <v>100</v>
      </c>
    </row>
    <row r="19" spans="1:21" s="3" customFormat="1" ht="10.5" customHeight="1">
      <c r="A19" s="7" t="s">
        <v>99</v>
      </c>
      <c r="B19" s="12">
        <v>224</v>
      </c>
      <c r="C19" s="15">
        <v>162</v>
      </c>
      <c r="D19" s="15">
        <v>47103.3</v>
      </c>
      <c r="E19" s="15">
        <v>331079</v>
      </c>
      <c r="F19" s="15">
        <v>166942</v>
      </c>
      <c r="G19" s="15">
        <v>126131</v>
      </c>
      <c r="H19" s="15">
        <v>38006</v>
      </c>
      <c r="I19" s="15">
        <v>54731043</v>
      </c>
      <c r="J19" s="15">
        <v>34278236</v>
      </c>
      <c r="K19" s="15">
        <v>15188283</v>
      </c>
      <c r="L19" s="15">
        <v>5264524</v>
      </c>
      <c r="M19" s="15">
        <v>203737</v>
      </c>
      <c r="N19" s="15">
        <v>210.6</v>
      </c>
      <c r="O19" s="15">
        <v>1480</v>
      </c>
      <c r="P19" s="15">
        <v>244687</v>
      </c>
      <c r="Q19" s="15">
        <v>911</v>
      </c>
      <c r="R19" s="15">
        <v>7</v>
      </c>
      <c r="S19" s="15">
        <v>1162</v>
      </c>
      <c r="T19" s="19">
        <v>4.3250000000000002</v>
      </c>
      <c r="U19" s="25" t="s">
        <v>99</v>
      </c>
    </row>
    <row r="20" spans="1:21" s="3" customFormat="1" ht="10.5" customHeight="1">
      <c r="A20" s="7" t="s">
        <v>98</v>
      </c>
      <c r="B20" s="12">
        <v>228</v>
      </c>
      <c r="C20" s="15">
        <v>162</v>
      </c>
      <c r="D20" s="15">
        <v>47972.9</v>
      </c>
      <c r="E20" s="15">
        <v>327069</v>
      </c>
      <c r="F20" s="15">
        <v>155617</v>
      </c>
      <c r="G20" s="15">
        <v>132187</v>
      </c>
      <c r="H20" s="15">
        <v>39265</v>
      </c>
      <c r="I20" s="15">
        <v>53267769</v>
      </c>
      <c r="J20" s="15">
        <v>31897993</v>
      </c>
      <c r="K20" s="15">
        <v>15930642</v>
      </c>
      <c r="L20" s="15">
        <v>5439134</v>
      </c>
      <c r="M20" s="15">
        <v>231944</v>
      </c>
      <c r="N20" s="15">
        <v>210.4</v>
      </c>
      <c r="O20" s="15">
        <v>1435</v>
      </c>
      <c r="P20" s="15">
        <v>233631</v>
      </c>
      <c r="Q20" s="15">
        <v>1017.3</v>
      </c>
      <c r="R20" s="15">
        <v>6.8</v>
      </c>
      <c r="S20" s="15">
        <v>1110</v>
      </c>
      <c r="T20" s="19">
        <v>4.835</v>
      </c>
      <c r="U20" s="25" t="s">
        <v>98</v>
      </c>
    </row>
    <row r="21" spans="1:21" s="3" customFormat="1" ht="10.5" customHeight="1">
      <c r="A21" s="7" t="s">
        <v>97</v>
      </c>
      <c r="B21" s="12">
        <v>228</v>
      </c>
      <c r="C21" s="15">
        <v>162</v>
      </c>
      <c r="D21" s="15">
        <v>47103.6</v>
      </c>
      <c r="E21" s="15">
        <v>308037</v>
      </c>
      <c r="F21" s="15">
        <v>161771</v>
      </c>
      <c r="G21" s="15">
        <v>108260</v>
      </c>
      <c r="H21" s="38">
        <v>38006</v>
      </c>
      <c r="I21" s="15">
        <v>51604539</v>
      </c>
      <c r="J21" s="15">
        <v>32857122</v>
      </c>
      <c r="K21" s="15">
        <v>13482893</v>
      </c>
      <c r="L21" s="15">
        <v>5264524</v>
      </c>
      <c r="M21" s="15">
        <v>317878</v>
      </c>
      <c r="N21" s="15">
        <v>206.9</v>
      </c>
      <c r="O21" s="15">
        <v>1353</v>
      </c>
      <c r="P21" s="15">
        <v>226656</v>
      </c>
      <c r="Q21" s="15">
        <v>1396.2</v>
      </c>
      <c r="R21" s="15">
        <v>6.5</v>
      </c>
      <c r="S21" s="15">
        <v>1096</v>
      </c>
      <c r="T21" s="19">
        <v>6.7480000000000002</v>
      </c>
      <c r="U21" s="25" t="s">
        <v>97</v>
      </c>
    </row>
    <row r="22" spans="1:21" s="3" customFormat="1" ht="10.5" customHeight="1">
      <c r="A22" s="7" t="s">
        <v>96</v>
      </c>
      <c r="B22" s="12">
        <v>229</v>
      </c>
      <c r="C22" s="15">
        <v>162</v>
      </c>
      <c r="D22" s="15">
        <v>45659.1</v>
      </c>
      <c r="E22" s="15">
        <v>287999</v>
      </c>
      <c r="F22" s="15">
        <v>154262</v>
      </c>
      <c r="G22" s="15">
        <v>95742</v>
      </c>
      <c r="H22" s="15">
        <v>37995</v>
      </c>
      <c r="I22" s="15">
        <v>48851352</v>
      </c>
      <c r="J22" s="15">
        <v>31500030</v>
      </c>
      <c r="K22" s="15">
        <v>12088072</v>
      </c>
      <c r="L22" s="15">
        <v>5263250</v>
      </c>
      <c r="M22" s="15">
        <v>313515</v>
      </c>
      <c r="N22" s="15">
        <v>199.3</v>
      </c>
      <c r="O22" s="15">
        <v>1257</v>
      </c>
      <c r="P22" s="15">
        <v>213235</v>
      </c>
      <c r="Q22" s="15">
        <v>1368.5</v>
      </c>
      <c r="R22" s="15">
        <v>6.3</v>
      </c>
      <c r="S22" s="15">
        <v>1070</v>
      </c>
      <c r="T22" s="19">
        <v>6.8659999999999997</v>
      </c>
      <c r="U22" s="25" t="s">
        <v>96</v>
      </c>
    </row>
    <row r="23" spans="1:21" s="3" customFormat="1" ht="10.5" customHeight="1">
      <c r="A23" s="7" t="s">
        <v>95</v>
      </c>
      <c r="B23" s="12">
        <v>228</v>
      </c>
      <c r="C23" s="15">
        <v>162</v>
      </c>
      <c r="D23" s="15">
        <v>47593.2</v>
      </c>
      <c r="E23" s="15">
        <v>305627</v>
      </c>
      <c r="F23" s="15">
        <v>149649</v>
      </c>
      <c r="G23" s="15">
        <v>116704</v>
      </c>
      <c r="H23" s="15">
        <v>39274</v>
      </c>
      <c r="I23" s="15">
        <v>50241816</v>
      </c>
      <c r="J23" s="15">
        <v>30624957</v>
      </c>
      <c r="K23" s="15">
        <v>14176597</v>
      </c>
      <c r="L23" s="15">
        <v>5440262</v>
      </c>
      <c r="M23" s="15">
        <v>299823</v>
      </c>
      <c r="N23" s="15">
        <v>208.5</v>
      </c>
      <c r="O23" s="15">
        <v>1339</v>
      </c>
      <c r="P23" s="15">
        <v>220101</v>
      </c>
      <c r="Q23" s="15">
        <v>1313.5</v>
      </c>
      <c r="R23" s="15">
        <v>6.4</v>
      </c>
      <c r="S23" s="15">
        <v>1056</v>
      </c>
      <c r="T23" s="19">
        <v>6.3</v>
      </c>
      <c r="U23" s="25" t="s">
        <v>95</v>
      </c>
    </row>
    <row r="24" spans="1:21" s="3" customFormat="1" ht="10.5" customHeight="1">
      <c r="A24" s="7" t="s">
        <v>94</v>
      </c>
      <c r="B24" s="12">
        <v>229</v>
      </c>
      <c r="C24" s="15">
        <v>162</v>
      </c>
      <c r="D24" s="15">
        <v>47470.7</v>
      </c>
      <c r="E24" s="15">
        <v>313650</v>
      </c>
      <c r="F24" s="15">
        <v>155492</v>
      </c>
      <c r="G24" s="15">
        <v>120297</v>
      </c>
      <c r="H24" s="15">
        <v>37861</v>
      </c>
      <c r="I24" s="15">
        <v>51511965</v>
      </c>
      <c r="J24" s="15">
        <v>31663420</v>
      </c>
      <c r="K24" s="15">
        <v>14601182</v>
      </c>
      <c r="L24" s="15">
        <v>5247363</v>
      </c>
      <c r="M24" s="15">
        <v>215567</v>
      </c>
      <c r="N24" s="15">
        <v>207.1</v>
      </c>
      <c r="O24" s="15">
        <v>1369</v>
      </c>
      <c r="P24" s="15">
        <v>224785</v>
      </c>
      <c r="Q24" s="15">
        <v>940.7</v>
      </c>
      <c r="R24" s="15">
        <v>6.6</v>
      </c>
      <c r="S24" s="15">
        <v>1085</v>
      </c>
      <c r="T24" s="19">
        <v>4.5410000000000004</v>
      </c>
      <c r="U24" s="25" t="s">
        <v>94</v>
      </c>
    </row>
    <row r="25" spans="1:21" s="3" customFormat="1" ht="10.5" customHeight="1">
      <c r="A25" s="7" t="s">
        <v>93</v>
      </c>
      <c r="B25" s="12">
        <v>234</v>
      </c>
      <c r="C25" s="15">
        <v>162</v>
      </c>
      <c r="D25" s="15">
        <v>48208.6</v>
      </c>
      <c r="E25" s="15">
        <v>334891</v>
      </c>
      <c r="F25" s="15">
        <v>182130</v>
      </c>
      <c r="G25" s="15">
        <v>127469</v>
      </c>
      <c r="H25" s="15">
        <v>25292</v>
      </c>
      <c r="I25" s="15">
        <v>56641745</v>
      </c>
      <c r="J25" s="15">
        <v>37187475</v>
      </c>
      <c r="K25" s="15">
        <v>15594241</v>
      </c>
      <c r="L25" s="15">
        <v>3860028</v>
      </c>
      <c r="M25" s="15">
        <v>206546</v>
      </c>
      <c r="N25" s="15">
        <v>206.2</v>
      </c>
      <c r="O25" s="15">
        <v>1432</v>
      </c>
      <c r="P25" s="15">
        <v>242266</v>
      </c>
      <c r="Q25" s="15">
        <v>883.4</v>
      </c>
      <c r="R25" s="15">
        <v>6.9</v>
      </c>
      <c r="S25" s="15">
        <v>1175</v>
      </c>
      <c r="T25" s="19">
        <v>4.2839999999999998</v>
      </c>
      <c r="U25" s="25" t="s">
        <v>93</v>
      </c>
    </row>
    <row r="26" spans="1:21" s="3" customFormat="1" ht="10.5" customHeight="1">
      <c r="A26" s="7" t="s">
        <v>92</v>
      </c>
      <c r="B26" s="12">
        <v>245</v>
      </c>
      <c r="C26" s="15">
        <v>168</v>
      </c>
      <c r="D26" s="15">
        <v>51335.9</v>
      </c>
      <c r="E26" s="15">
        <v>292243</v>
      </c>
      <c r="F26" s="15">
        <v>170222</v>
      </c>
      <c r="G26" s="15">
        <v>97550</v>
      </c>
      <c r="H26" s="15">
        <v>24471</v>
      </c>
      <c r="I26" s="15">
        <v>51124078</v>
      </c>
      <c r="J26" s="15">
        <v>35105098</v>
      </c>
      <c r="K26" s="15">
        <v>12284025</v>
      </c>
      <c r="L26" s="15">
        <v>3734955</v>
      </c>
      <c r="M26" s="15">
        <v>214327</v>
      </c>
      <c r="N26" s="15">
        <v>209.7</v>
      </c>
      <c r="O26" s="15">
        <v>1194</v>
      </c>
      <c r="P26" s="15">
        <v>208862</v>
      </c>
      <c r="Q26" s="15">
        <v>875.6</v>
      </c>
      <c r="R26" s="15">
        <v>5.7</v>
      </c>
      <c r="S26" s="15">
        <v>996</v>
      </c>
      <c r="T26" s="19">
        <v>4.1749999999999998</v>
      </c>
      <c r="U26" s="25" t="s">
        <v>92</v>
      </c>
    </row>
    <row r="27" spans="1:21" s="3" customFormat="1" ht="10.5" customHeight="1">
      <c r="A27" s="7" t="s">
        <v>91</v>
      </c>
      <c r="B27" s="12">
        <v>245</v>
      </c>
      <c r="C27" s="15">
        <v>168</v>
      </c>
      <c r="D27" s="15">
        <v>50983.6</v>
      </c>
      <c r="E27" s="15">
        <v>299072</v>
      </c>
      <c r="F27" s="15">
        <v>160123</v>
      </c>
      <c r="G27" s="15">
        <v>113373</v>
      </c>
      <c r="H27" s="15">
        <v>25576</v>
      </c>
      <c r="I27" s="15">
        <v>50985580</v>
      </c>
      <c r="J27" s="15">
        <v>32994848</v>
      </c>
      <c r="K27" s="15">
        <v>14040777</v>
      </c>
      <c r="L27" s="15">
        <v>3949955</v>
      </c>
      <c r="M27" s="15">
        <v>224311</v>
      </c>
      <c r="N27" s="15">
        <v>208</v>
      </c>
      <c r="O27" s="15">
        <v>1220</v>
      </c>
      <c r="P27" s="15">
        <v>208022</v>
      </c>
      <c r="Q27" s="15">
        <v>915.2</v>
      </c>
      <c r="R27" s="15">
        <v>5.9</v>
      </c>
      <c r="S27" s="15">
        <v>1000</v>
      </c>
      <c r="T27" s="19">
        <v>4.4000000000000004</v>
      </c>
      <c r="U27" s="25" t="s">
        <v>91</v>
      </c>
    </row>
    <row r="28" spans="1:21" s="3" customFormat="1" ht="10.5" customHeight="1">
      <c r="A28" s="7" t="s">
        <v>90</v>
      </c>
      <c r="B28" s="12">
        <v>246</v>
      </c>
      <c r="C28" s="15">
        <v>168</v>
      </c>
      <c r="D28" s="15">
        <v>51380.3</v>
      </c>
      <c r="E28" s="15">
        <v>301615</v>
      </c>
      <c r="F28" s="15">
        <v>165122</v>
      </c>
      <c r="G28" s="15">
        <v>108170</v>
      </c>
      <c r="H28" s="15">
        <v>28323</v>
      </c>
      <c r="I28" s="15">
        <v>52074633</v>
      </c>
      <c r="J28" s="15">
        <v>33903615</v>
      </c>
      <c r="K28" s="15">
        <v>13797202</v>
      </c>
      <c r="L28" s="15">
        <v>4373816</v>
      </c>
      <c r="M28" s="15">
        <v>225347</v>
      </c>
      <c r="N28" s="15">
        <v>208.5</v>
      </c>
      <c r="O28" s="15">
        <v>1224</v>
      </c>
      <c r="P28" s="15">
        <v>211317</v>
      </c>
      <c r="Q28" s="15">
        <v>914.5</v>
      </c>
      <c r="R28" s="15">
        <v>5.9</v>
      </c>
      <c r="S28" s="15">
        <v>1014</v>
      </c>
      <c r="T28" s="19">
        <v>4.3860000000000001</v>
      </c>
      <c r="U28" s="25" t="s">
        <v>90</v>
      </c>
    </row>
    <row r="29" spans="1:21" s="3" customFormat="1" ht="10.5" customHeight="1">
      <c r="A29" s="9" t="s">
        <v>89</v>
      </c>
      <c r="B29" s="14">
        <v>246</v>
      </c>
      <c r="C29" s="17">
        <v>168</v>
      </c>
      <c r="D29" s="17">
        <v>51568.2</v>
      </c>
      <c r="E29" s="17">
        <v>288958</v>
      </c>
      <c r="F29" s="17">
        <v>170007</v>
      </c>
      <c r="G29" s="17">
        <v>93846</v>
      </c>
      <c r="H29" s="17">
        <v>25105</v>
      </c>
      <c r="I29" s="17">
        <v>50633688</v>
      </c>
      <c r="J29" s="17">
        <v>34709407</v>
      </c>
      <c r="K29" s="17">
        <v>12164409</v>
      </c>
      <c r="L29" s="17">
        <v>3759872</v>
      </c>
      <c r="M29" s="17">
        <v>218152</v>
      </c>
      <c r="N29" s="17">
        <v>209.5</v>
      </c>
      <c r="O29" s="17">
        <v>1174</v>
      </c>
      <c r="P29" s="17">
        <v>205720</v>
      </c>
      <c r="Q29" s="17">
        <v>886.3</v>
      </c>
      <c r="R29" s="17">
        <v>5.6</v>
      </c>
      <c r="S29" s="17">
        <v>982</v>
      </c>
      <c r="T29" s="20">
        <v>4.2300000000000004</v>
      </c>
      <c r="U29" s="27" t="s">
        <v>88</v>
      </c>
    </row>
    <row r="30" spans="1:21" s="3" customFormat="1" ht="10.5" customHeight="1">
      <c r="A30" s="3" t="s">
        <v>87</v>
      </c>
    </row>
    <row r="31" spans="1:21" s="3" customFormat="1" ht="10.5" customHeight="1">
      <c r="A31" s="3" t="s">
        <v>86</v>
      </c>
    </row>
  </sheetData>
  <mergeCells count="18">
    <mergeCell ref="U9:U11"/>
    <mergeCell ref="M10:M11"/>
    <mergeCell ref="O10:O11"/>
    <mergeCell ref="P10:P11"/>
    <mergeCell ref="Q10:Q11"/>
    <mergeCell ref="R10:R11"/>
    <mergeCell ref="S10:S11"/>
    <mergeCell ref="T10:T11"/>
    <mergeCell ref="B9:M9"/>
    <mergeCell ref="E10:H10"/>
    <mergeCell ref="I10:L10"/>
    <mergeCell ref="N10:N11"/>
    <mergeCell ref="N9:Q9"/>
    <mergeCell ref="R9:T9"/>
    <mergeCell ref="A9:A11"/>
    <mergeCell ref="B10:B11"/>
    <mergeCell ref="C10:C11"/>
    <mergeCell ref="D10:D11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93E5-65CF-4E5B-A1D3-C6B648D7BF61}">
  <sheetPr>
    <pageSetUpPr fitToPage="1"/>
  </sheetPr>
  <dimension ref="A1:U40"/>
  <sheetViews>
    <sheetView zoomScaleNormal="100" zoomScaleSheetLayoutView="100" workbookViewId="0"/>
  </sheetViews>
  <sheetFormatPr defaultRowHeight="13.5"/>
  <cols>
    <col min="1" max="1" width="10.625" style="209" customWidth="1"/>
    <col min="2" max="2" width="7.25" style="209" customWidth="1"/>
    <col min="3" max="3" width="8.25" style="209" customWidth="1"/>
    <col min="4" max="4" width="7.625" style="209" customWidth="1"/>
    <col min="5" max="8" width="8.75" style="209" customWidth="1"/>
    <col min="9" max="10" width="10.625" style="209" customWidth="1"/>
    <col min="11" max="11" width="10.75" style="209" customWidth="1"/>
    <col min="12" max="12" width="9.75" style="209" customWidth="1"/>
    <col min="13" max="13" width="9" style="209" customWidth="1"/>
    <col min="14" max="14" width="5.875" style="209" customWidth="1"/>
    <col min="15" max="15" width="6.5" style="209" customWidth="1"/>
    <col min="16" max="16" width="7.875" style="209" customWidth="1"/>
    <col min="17" max="17" width="8.25" style="209" customWidth="1"/>
    <col min="18" max="18" width="5.625" style="209" customWidth="1"/>
    <col min="19" max="19" width="7.25" style="209" customWidth="1"/>
    <col min="20" max="20" width="9" style="209"/>
    <col min="21" max="21" width="10.125" style="209" customWidth="1"/>
    <col min="22" max="16384" width="9" style="209"/>
  </cols>
  <sheetData>
    <row r="1" spans="1:21" ht="13.5" customHeight="1"/>
    <row r="2" spans="1:21" ht="13.5" customHeight="1">
      <c r="A2" s="207" t="s">
        <v>201</v>
      </c>
    </row>
    <row r="3" spans="1:21" ht="13.5" customHeight="1">
      <c r="A3" s="208"/>
    </row>
    <row r="4" spans="1:21" s="210" customFormat="1" ht="13.5" customHeight="1">
      <c r="A4" s="28" t="s">
        <v>283</v>
      </c>
      <c r="G4" s="211"/>
      <c r="I4" s="212"/>
      <c r="J4" s="213"/>
      <c r="K4" s="214"/>
      <c r="L4" s="214"/>
      <c r="M4" s="214"/>
    </row>
    <row r="5" spans="1:21" s="210" customFormat="1" ht="10.5" customHeight="1">
      <c r="G5" s="211"/>
      <c r="H5" s="213"/>
      <c r="I5" s="213"/>
      <c r="J5" s="213"/>
      <c r="K5" s="214"/>
      <c r="L5" s="214"/>
      <c r="M5" s="214"/>
    </row>
    <row r="6" spans="1:21" s="215" customFormat="1" ht="10.5" customHeight="1">
      <c r="A6" s="271" t="s">
        <v>155</v>
      </c>
      <c r="B6" s="274" t="s">
        <v>505</v>
      </c>
      <c r="C6" s="274" t="s">
        <v>506</v>
      </c>
      <c r="D6" s="257" t="s">
        <v>258</v>
      </c>
      <c r="E6" s="262" t="s">
        <v>257</v>
      </c>
      <c r="F6" s="276"/>
      <c r="G6" s="276"/>
      <c r="H6" s="264" t="s">
        <v>148</v>
      </c>
      <c r="I6" s="259" t="s">
        <v>147</v>
      </c>
      <c r="J6" s="260"/>
      <c r="K6" s="262" t="s">
        <v>146</v>
      </c>
      <c r="L6" s="264" t="s">
        <v>223</v>
      </c>
      <c r="M6" s="266" t="s">
        <v>254</v>
      </c>
      <c r="N6" s="268" t="s">
        <v>507</v>
      </c>
      <c r="O6" s="269"/>
      <c r="P6" s="269"/>
      <c r="Q6" s="270"/>
      <c r="R6" s="268" t="s">
        <v>508</v>
      </c>
      <c r="S6" s="269"/>
      <c r="T6" s="270"/>
      <c r="U6" s="254" t="s">
        <v>155</v>
      </c>
    </row>
    <row r="7" spans="1:21" s="215" customFormat="1" ht="10.5" customHeight="1">
      <c r="A7" s="272"/>
      <c r="B7" s="275"/>
      <c r="C7" s="275"/>
      <c r="D7" s="275"/>
      <c r="E7" s="277"/>
      <c r="F7" s="277"/>
      <c r="G7" s="277"/>
      <c r="H7" s="278"/>
      <c r="I7" s="261"/>
      <c r="J7" s="261"/>
      <c r="K7" s="263"/>
      <c r="L7" s="265"/>
      <c r="M7" s="267"/>
      <c r="N7" s="216" t="s">
        <v>194</v>
      </c>
      <c r="O7" s="257" t="s">
        <v>141</v>
      </c>
      <c r="P7" s="257" t="s">
        <v>139</v>
      </c>
      <c r="Q7" s="257" t="s">
        <v>190</v>
      </c>
      <c r="R7" s="257" t="s">
        <v>141</v>
      </c>
      <c r="S7" s="257" t="s">
        <v>191</v>
      </c>
      <c r="T7" s="257" t="s">
        <v>190</v>
      </c>
      <c r="U7" s="255"/>
    </row>
    <row r="8" spans="1:21" s="215" customFormat="1" ht="10.5" customHeight="1">
      <c r="A8" s="273"/>
      <c r="B8" s="217" t="s">
        <v>189</v>
      </c>
      <c r="C8" s="218" t="s">
        <v>188</v>
      </c>
      <c r="D8" s="218" t="s">
        <v>249</v>
      </c>
      <c r="E8" s="219" t="s">
        <v>4</v>
      </c>
      <c r="F8" s="219" t="s">
        <v>5</v>
      </c>
      <c r="G8" s="219" t="s">
        <v>6</v>
      </c>
      <c r="H8" s="219" t="s">
        <v>7</v>
      </c>
      <c r="I8" s="220" t="s">
        <v>248</v>
      </c>
      <c r="J8" s="219" t="s">
        <v>5</v>
      </c>
      <c r="K8" s="222" t="s">
        <v>6</v>
      </c>
      <c r="L8" s="219" t="s">
        <v>7</v>
      </c>
      <c r="M8" s="223" t="s">
        <v>247</v>
      </c>
      <c r="N8" s="224" t="s">
        <v>187</v>
      </c>
      <c r="O8" s="258"/>
      <c r="P8" s="258"/>
      <c r="Q8" s="258"/>
      <c r="R8" s="258"/>
      <c r="S8" s="258"/>
      <c r="T8" s="258"/>
      <c r="U8" s="256"/>
    </row>
    <row r="9" spans="1:21" s="215" customFormat="1" ht="6" customHeight="1">
      <c r="A9" s="226"/>
      <c r="B9" s="227"/>
      <c r="C9" s="228"/>
      <c r="D9" s="228"/>
      <c r="E9" s="229"/>
      <c r="F9" s="229"/>
      <c r="G9" s="229"/>
      <c r="H9" s="229"/>
      <c r="I9" s="221"/>
      <c r="J9" s="229"/>
      <c r="K9" s="229"/>
      <c r="L9" s="229"/>
      <c r="M9" s="230"/>
      <c r="N9" s="228"/>
      <c r="O9" s="230"/>
      <c r="P9" s="230"/>
      <c r="Q9" s="230"/>
      <c r="R9" s="231"/>
      <c r="S9" s="230"/>
      <c r="T9" s="232"/>
      <c r="U9" s="233"/>
    </row>
    <row r="10" spans="1:21" s="215" customFormat="1" ht="10.5" customHeight="1">
      <c r="A10" s="228" t="s">
        <v>509</v>
      </c>
      <c r="B10" s="234">
        <v>240</v>
      </c>
      <c r="C10" s="235">
        <v>180</v>
      </c>
      <c r="D10" s="235">
        <v>57131.3</v>
      </c>
      <c r="E10" s="235">
        <v>387365</v>
      </c>
      <c r="F10" s="235">
        <v>211230</v>
      </c>
      <c r="G10" s="235">
        <v>153016</v>
      </c>
      <c r="H10" s="235">
        <v>23119</v>
      </c>
      <c r="I10" s="235">
        <v>69496682</v>
      </c>
      <c r="J10" s="235">
        <v>45188470</v>
      </c>
      <c r="K10" s="235">
        <v>20495475</v>
      </c>
      <c r="L10" s="235">
        <v>3812737</v>
      </c>
      <c r="M10" s="235">
        <v>243015</v>
      </c>
      <c r="N10" s="235">
        <v>238.4</v>
      </c>
      <c r="O10" s="235">
        <v>1617</v>
      </c>
      <c r="P10" s="235">
        <v>290040</v>
      </c>
      <c r="Q10" s="235">
        <v>1014</v>
      </c>
      <c r="R10" s="235">
        <v>6.8</v>
      </c>
      <c r="S10" s="235">
        <v>1216.44</v>
      </c>
      <c r="T10" s="236">
        <v>4.2539999999999996</v>
      </c>
      <c r="U10" s="228" t="s">
        <v>509</v>
      </c>
    </row>
    <row r="11" spans="1:21" s="215" customFormat="1" ht="10.5" customHeight="1">
      <c r="A11" s="228" t="s">
        <v>502</v>
      </c>
      <c r="B11" s="234">
        <v>242</v>
      </c>
      <c r="C11" s="235">
        <v>180</v>
      </c>
      <c r="D11" s="235">
        <v>58001.1</v>
      </c>
      <c r="E11" s="235">
        <v>396564</v>
      </c>
      <c r="F11" s="235">
        <v>213961</v>
      </c>
      <c r="G11" s="235">
        <v>159608</v>
      </c>
      <c r="H11" s="235">
        <v>22995</v>
      </c>
      <c r="I11" s="235">
        <v>70611665</v>
      </c>
      <c r="J11" s="235">
        <v>45396817</v>
      </c>
      <c r="K11" s="235">
        <v>21413290</v>
      </c>
      <c r="L11" s="235">
        <v>3801558</v>
      </c>
      <c r="M11" s="235">
        <v>238041</v>
      </c>
      <c r="N11" s="235">
        <v>239.8</v>
      </c>
      <c r="O11" s="235">
        <v>1640</v>
      </c>
      <c r="P11" s="235">
        <v>291956</v>
      </c>
      <c r="Q11" s="235">
        <v>984</v>
      </c>
      <c r="R11" s="235">
        <v>6.8</v>
      </c>
      <c r="S11" s="235">
        <v>1217.42</v>
      </c>
      <c r="T11" s="236">
        <v>4.1040000000000001</v>
      </c>
      <c r="U11" s="228" t="s">
        <v>502</v>
      </c>
    </row>
    <row r="12" spans="1:21" s="215" customFormat="1" ht="10.5" customHeight="1">
      <c r="A12" s="228" t="s">
        <v>501</v>
      </c>
      <c r="B12" s="234">
        <v>242</v>
      </c>
      <c r="C12" s="235">
        <v>180</v>
      </c>
      <c r="D12" s="235">
        <v>57964.851366120216</v>
      </c>
      <c r="E12" s="235">
        <v>399914.74863387976</v>
      </c>
      <c r="F12" s="235">
        <v>208276.77868852459</v>
      </c>
      <c r="G12" s="235">
        <v>167930</v>
      </c>
      <c r="H12" s="235">
        <v>23708</v>
      </c>
      <c r="I12" s="235">
        <v>70432824</v>
      </c>
      <c r="J12" s="235">
        <v>44048636</v>
      </c>
      <c r="K12" s="235">
        <v>22465500</v>
      </c>
      <c r="L12" s="235">
        <v>3918688</v>
      </c>
      <c r="M12" s="235">
        <v>240265</v>
      </c>
      <c r="N12" s="235">
        <v>239.7</v>
      </c>
      <c r="O12" s="235">
        <v>1654</v>
      </c>
      <c r="P12" s="235">
        <v>291216</v>
      </c>
      <c r="Q12" s="235">
        <v>993</v>
      </c>
      <c r="R12" s="235">
        <v>6.9</v>
      </c>
      <c r="S12" s="235">
        <v>1215.0999999999999</v>
      </c>
      <c r="T12" s="236">
        <v>4.1449999999999996</v>
      </c>
      <c r="U12" s="228" t="s">
        <v>500</v>
      </c>
    </row>
    <row r="13" spans="1:21" s="215" customFormat="1" ht="10.5" customHeight="1">
      <c r="A13" s="228" t="s">
        <v>510</v>
      </c>
      <c r="B13" s="234">
        <v>241</v>
      </c>
      <c r="C13" s="235">
        <v>180</v>
      </c>
      <c r="D13" s="235">
        <v>57609.8</v>
      </c>
      <c r="E13" s="235">
        <v>267250</v>
      </c>
      <c r="F13" s="235">
        <v>118980</v>
      </c>
      <c r="G13" s="235">
        <v>123607</v>
      </c>
      <c r="H13" s="235">
        <v>24663</v>
      </c>
      <c r="I13" s="235">
        <v>46416102</v>
      </c>
      <c r="J13" s="235">
        <v>25348202</v>
      </c>
      <c r="K13" s="235">
        <v>16992207</v>
      </c>
      <c r="L13" s="235">
        <v>4075693</v>
      </c>
      <c r="M13" s="235">
        <v>230280</v>
      </c>
      <c r="N13" s="235">
        <v>238.6</v>
      </c>
      <c r="O13" s="235">
        <v>1107</v>
      </c>
      <c r="P13" s="235">
        <v>192229</v>
      </c>
      <c r="Q13" s="235">
        <v>954</v>
      </c>
      <c r="R13" s="235">
        <v>4.5999999999999996</v>
      </c>
      <c r="S13" s="235">
        <v>805.7</v>
      </c>
      <c r="T13" s="236">
        <v>3.9969999999999999</v>
      </c>
      <c r="U13" s="228" t="s">
        <v>511</v>
      </c>
    </row>
    <row r="14" spans="1:21" s="241" customFormat="1" ht="10.5" customHeight="1">
      <c r="A14" s="237" t="s">
        <v>512</v>
      </c>
      <c r="B14" s="238">
        <v>240.60821917808218</v>
      </c>
      <c r="C14" s="239">
        <v>180</v>
      </c>
      <c r="D14" s="239">
        <v>56857.85479452055</v>
      </c>
      <c r="E14" s="239">
        <v>295024</v>
      </c>
      <c r="F14" s="239">
        <v>131952</v>
      </c>
      <c r="G14" s="239">
        <v>138731</v>
      </c>
      <c r="H14" s="239">
        <v>24341</v>
      </c>
      <c r="I14" s="239">
        <v>50966988.734246574</v>
      </c>
      <c r="J14" s="239">
        <v>28519651.928767122</v>
      </c>
      <c r="K14" s="239">
        <v>18423792.852054793</v>
      </c>
      <c r="L14" s="239">
        <v>4023543.9534246577</v>
      </c>
      <c r="M14" s="239">
        <v>224706.31780821917</v>
      </c>
      <c r="N14" s="239">
        <v>236.3088633827515</v>
      </c>
      <c r="O14" s="239">
        <v>1226.1592767188176</v>
      </c>
      <c r="P14" s="239">
        <v>211825.63467012823</v>
      </c>
      <c r="Q14" s="239">
        <v>933.90956707886414</v>
      </c>
      <c r="R14" s="239">
        <v>5.1887993499964367</v>
      </c>
      <c r="S14" s="239">
        <v>896.39310027500926</v>
      </c>
      <c r="T14" s="240">
        <v>3.9520716815695685</v>
      </c>
      <c r="U14" s="237" t="s">
        <v>513</v>
      </c>
    </row>
    <row r="15" spans="1:21" s="215" customFormat="1" ht="6" customHeight="1">
      <c r="A15" s="242"/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6"/>
      <c r="U15" s="243"/>
    </row>
    <row r="16" spans="1:21" s="215" customFormat="1" ht="10.5" customHeight="1">
      <c r="A16" s="228" t="s">
        <v>514</v>
      </c>
      <c r="B16" s="234">
        <v>241.86666666666667</v>
      </c>
      <c r="C16" s="235">
        <v>180</v>
      </c>
      <c r="D16" s="235">
        <v>57560.313333333332</v>
      </c>
      <c r="E16" s="235">
        <v>277683</v>
      </c>
      <c r="F16" s="235">
        <v>131844</v>
      </c>
      <c r="G16" s="235">
        <v>121207</v>
      </c>
      <c r="H16" s="235">
        <v>24632</v>
      </c>
      <c r="I16" s="235">
        <v>48695889.833333336</v>
      </c>
      <c r="J16" s="244">
        <v>28319391.266666666</v>
      </c>
      <c r="K16" s="235">
        <v>16305664.133333333</v>
      </c>
      <c r="L16" s="235">
        <v>4070834.4333333331</v>
      </c>
      <c r="M16" s="235">
        <v>192895.8</v>
      </c>
      <c r="N16" s="235">
        <v>237.98365490628444</v>
      </c>
      <c r="O16" s="235">
        <v>1148.0829658213891</v>
      </c>
      <c r="P16" s="235">
        <v>201333.61356119072</v>
      </c>
      <c r="Q16" s="235">
        <v>797.529492833517</v>
      </c>
      <c r="R16" s="235">
        <v>4.8242093192219135</v>
      </c>
      <c r="S16" s="235">
        <v>845.99765324418547</v>
      </c>
      <c r="T16" s="236">
        <v>3.3511944051265878</v>
      </c>
      <c r="U16" s="227" t="s">
        <v>514</v>
      </c>
    </row>
    <row r="17" spans="1:21" s="215" customFormat="1" ht="10.5" customHeight="1">
      <c r="A17" s="228" t="s">
        <v>515</v>
      </c>
      <c r="B17" s="234">
        <v>236.45161290322579</v>
      </c>
      <c r="C17" s="235">
        <v>180</v>
      </c>
      <c r="D17" s="235">
        <v>51468.038709677421</v>
      </c>
      <c r="E17" s="235">
        <v>265188</v>
      </c>
      <c r="F17" s="235">
        <v>95273</v>
      </c>
      <c r="G17" s="235">
        <v>146077</v>
      </c>
      <c r="H17" s="235">
        <v>23838</v>
      </c>
      <c r="I17" s="235">
        <v>43538262.903225809</v>
      </c>
      <c r="J17" s="244">
        <v>20543989.483870968</v>
      </c>
      <c r="K17" s="235">
        <v>19054788.483870968</v>
      </c>
      <c r="L17" s="235">
        <v>3939484.935483871</v>
      </c>
      <c r="M17" s="235">
        <v>189404.09677419355</v>
      </c>
      <c r="N17" s="235">
        <v>217.66837653478856</v>
      </c>
      <c r="O17" s="235">
        <v>1121.5317871759892</v>
      </c>
      <c r="P17" s="235">
        <v>184131.80804911326</v>
      </c>
      <c r="Q17" s="235">
        <v>801.02687585266028</v>
      </c>
      <c r="R17" s="235">
        <v>5.1524792210536923</v>
      </c>
      <c r="S17" s="235">
        <v>845.92815447256589</v>
      </c>
      <c r="T17" s="236">
        <v>3.6800333084886003</v>
      </c>
      <c r="U17" s="227" t="s">
        <v>515</v>
      </c>
    </row>
    <row r="18" spans="1:21" s="215" customFormat="1" ht="10.5" customHeight="1">
      <c r="A18" s="228" t="s">
        <v>516</v>
      </c>
      <c r="B18" s="234">
        <v>240.8</v>
      </c>
      <c r="C18" s="235">
        <v>180</v>
      </c>
      <c r="D18" s="235">
        <v>55233.693333333336</v>
      </c>
      <c r="E18" s="235">
        <v>290835</v>
      </c>
      <c r="F18" s="235">
        <v>118652</v>
      </c>
      <c r="G18" s="235">
        <v>147551</v>
      </c>
      <c r="H18" s="235">
        <v>24632</v>
      </c>
      <c r="I18" s="235">
        <v>48978906.200000003</v>
      </c>
      <c r="J18" s="244">
        <v>25516354.366666667</v>
      </c>
      <c r="K18" s="235">
        <v>19391750.733333334</v>
      </c>
      <c r="L18" s="235">
        <v>4070801.1</v>
      </c>
      <c r="M18" s="235">
        <v>218300.66666666666</v>
      </c>
      <c r="N18" s="235">
        <v>229.37580287929126</v>
      </c>
      <c r="O18" s="235">
        <v>1207.7865448504983</v>
      </c>
      <c r="P18" s="235">
        <v>203400.77325581395</v>
      </c>
      <c r="Q18" s="235">
        <v>906.56423034329998</v>
      </c>
      <c r="R18" s="235">
        <v>5.2655359880575308</v>
      </c>
      <c r="S18" s="235">
        <v>886.75776042014934</v>
      </c>
      <c r="T18" s="236">
        <v>3.9523097857901708</v>
      </c>
      <c r="U18" s="227" t="s">
        <v>516</v>
      </c>
    </row>
    <row r="19" spans="1:21" s="215" customFormat="1" ht="10.5" customHeight="1">
      <c r="A19" s="228" t="s">
        <v>517</v>
      </c>
      <c r="B19" s="234">
        <v>240.45161290322579</v>
      </c>
      <c r="C19" s="235">
        <v>180</v>
      </c>
      <c r="D19" s="235">
        <v>57760.89032258065</v>
      </c>
      <c r="E19" s="235">
        <v>311884</v>
      </c>
      <c r="F19" s="235">
        <v>140050</v>
      </c>
      <c r="G19" s="235">
        <v>147996</v>
      </c>
      <c r="H19" s="235">
        <v>23838</v>
      </c>
      <c r="I19" s="235">
        <v>53320076.451612905</v>
      </c>
      <c r="J19" s="244">
        <v>29968638.580645163</v>
      </c>
      <c r="K19" s="235">
        <v>19411920.677419353</v>
      </c>
      <c r="L19" s="235">
        <v>3939517.1935483869</v>
      </c>
      <c r="M19" s="235">
        <v>295773.6451612903</v>
      </c>
      <c r="N19" s="235">
        <v>240.21835256238265</v>
      </c>
      <c r="O19" s="235">
        <v>1297.0759323852965</v>
      </c>
      <c r="P19" s="235">
        <v>221749.71424738396</v>
      </c>
      <c r="Q19" s="235">
        <v>1230.0755299168231</v>
      </c>
      <c r="R19" s="235">
        <v>5.3995705097030715</v>
      </c>
      <c r="S19" s="235">
        <v>923.11728842531909</v>
      </c>
      <c r="T19" s="236">
        <v>5.1206559232287763</v>
      </c>
      <c r="U19" s="227" t="s">
        <v>517</v>
      </c>
    </row>
    <row r="20" spans="1:21" s="215" customFormat="1" ht="10.5" customHeight="1">
      <c r="A20" s="228" t="s">
        <v>518</v>
      </c>
      <c r="B20" s="234">
        <v>239.48387096774192</v>
      </c>
      <c r="C20" s="235">
        <v>180</v>
      </c>
      <c r="D20" s="235">
        <v>56788.587096774194</v>
      </c>
      <c r="E20" s="235">
        <v>268400</v>
      </c>
      <c r="F20" s="235">
        <v>115100</v>
      </c>
      <c r="G20" s="235">
        <v>129462</v>
      </c>
      <c r="H20" s="235">
        <v>23838</v>
      </c>
      <c r="I20" s="235">
        <v>45825736.161290325</v>
      </c>
      <c r="J20" s="244">
        <v>24610922.032258064</v>
      </c>
      <c r="K20" s="235">
        <v>17275329.193548389</v>
      </c>
      <c r="L20" s="235">
        <v>3939484.935483871</v>
      </c>
      <c r="M20" s="235">
        <v>299822.45161290321</v>
      </c>
      <c r="N20" s="235">
        <v>237.12906788793106</v>
      </c>
      <c r="O20" s="235">
        <v>1120.7435344827586</v>
      </c>
      <c r="P20" s="235">
        <v>191352.07718211209</v>
      </c>
      <c r="Q20" s="235">
        <v>1251.9525862068965</v>
      </c>
      <c r="R20" s="235">
        <v>4.7263017750840666</v>
      </c>
      <c r="S20" s="235">
        <v>806.95327184664893</v>
      </c>
      <c r="T20" s="236">
        <v>5.279625131401346</v>
      </c>
      <c r="U20" s="227" t="s">
        <v>518</v>
      </c>
    </row>
    <row r="21" spans="1:21" s="215" customFormat="1" ht="10.5" customHeight="1">
      <c r="A21" s="228" t="s">
        <v>519</v>
      </c>
      <c r="B21" s="234">
        <v>241.33333333333334</v>
      </c>
      <c r="C21" s="235">
        <v>180</v>
      </c>
      <c r="D21" s="235">
        <v>56287</v>
      </c>
      <c r="E21" s="235">
        <v>271314</v>
      </c>
      <c r="F21" s="235">
        <v>118376</v>
      </c>
      <c r="G21" s="235">
        <v>128306</v>
      </c>
      <c r="H21" s="235">
        <v>24632</v>
      </c>
      <c r="I21" s="235">
        <v>46316999.166666664</v>
      </c>
      <c r="J21" s="244">
        <v>25145790.466666665</v>
      </c>
      <c r="K21" s="235">
        <v>17100407.600000001</v>
      </c>
      <c r="L21" s="235">
        <v>4070801.1</v>
      </c>
      <c r="M21" s="235">
        <v>275876.36666666664</v>
      </c>
      <c r="N21" s="235">
        <v>233.23342541436463</v>
      </c>
      <c r="O21" s="235">
        <v>1124.2292817679559</v>
      </c>
      <c r="P21" s="235">
        <v>191921.26726519334</v>
      </c>
      <c r="Q21" s="235">
        <v>1143.1341160220993</v>
      </c>
      <c r="R21" s="235">
        <v>4.8201893865368559</v>
      </c>
      <c r="S21" s="235">
        <v>822.8720515690419</v>
      </c>
      <c r="T21" s="236">
        <v>4.9012448108207334</v>
      </c>
      <c r="U21" s="227" t="s">
        <v>519</v>
      </c>
    </row>
    <row r="22" spans="1:21" s="215" customFormat="1" ht="10.5" customHeight="1">
      <c r="A22" s="228" t="s">
        <v>520</v>
      </c>
      <c r="B22" s="234">
        <v>241.03225806451613</v>
      </c>
      <c r="C22" s="235">
        <v>180</v>
      </c>
      <c r="D22" s="235">
        <v>57967.251612903223</v>
      </c>
      <c r="E22" s="235">
        <v>309577</v>
      </c>
      <c r="F22" s="235">
        <v>138099</v>
      </c>
      <c r="G22" s="235">
        <v>147574</v>
      </c>
      <c r="H22" s="235">
        <v>23904</v>
      </c>
      <c r="I22" s="235">
        <v>53428513.677419357</v>
      </c>
      <c r="J22" s="244">
        <v>30161684.548387095</v>
      </c>
      <c r="K22" s="235">
        <v>19316537.741935484</v>
      </c>
      <c r="L22" s="235">
        <v>3950291.3870967743</v>
      </c>
      <c r="M22" s="235">
        <v>233805.54838709679</v>
      </c>
      <c r="N22" s="235">
        <v>240.49582441113489</v>
      </c>
      <c r="O22" s="235">
        <v>1284.3799518201286</v>
      </c>
      <c r="P22" s="235">
        <v>221665.40738758032</v>
      </c>
      <c r="Q22" s="235">
        <v>970.01766595289087</v>
      </c>
      <c r="R22" s="235">
        <v>5.3405499033714703</v>
      </c>
      <c r="S22" s="235">
        <v>921.70168829474801</v>
      </c>
      <c r="T22" s="236">
        <v>4.0334075168582402</v>
      </c>
      <c r="U22" s="227" t="s">
        <v>521</v>
      </c>
    </row>
    <row r="23" spans="1:21" s="215" customFormat="1" ht="10.5" customHeight="1">
      <c r="A23" s="228" t="s">
        <v>522</v>
      </c>
      <c r="B23" s="234">
        <v>241.8</v>
      </c>
      <c r="C23" s="235">
        <v>180</v>
      </c>
      <c r="D23" s="235">
        <v>58067.78</v>
      </c>
      <c r="E23" s="235">
        <v>348950</v>
      </c>
      <c r="F23" s="235">
        <v>169973</v>
      </c>
      <c r="G23" s="235">
        <v>154277</v>
      </c>
      <c r="H23" s="235">
        <v>24700</v>
      </c>
      <c r="I23" s="235">
        <v>61012258.533333331</v>
      </c>
      <c r="J23" s="244">
        <v>36669594.100000001</v>
      </c>
      <c r="K23" s="235">
        <v>20260763.333333332</v>
      </c>
      <c r="L23" s="235">
        <v>4081901.1</v>
      </c>
      <c r="M23" s="235">
        <v>194912.7</v>
      </c>
      <c r="N23" s="235">
        <v>240.14797353184449</v>
      </c>
      <c r="O23" s="235">
        <v>1443.1348221670801</v>
      </c>
      <c r="P23" s="235">
        <v>252325.30410807827</v>
      </c>
      <c r="Q23" s="235">
        <v>806.09057071960297</v>
      </c>
      <c r="R23" s="235">
        <v>6.0093566518299824</v>
      </c>
      <c r="S23" s="235">
        <v>1050.7076132983443</v>
      </c>
      <c r="T23" s="236">
        <v>3.3566411528045332</v>
      </c>
      <c r="U23" s="227" t="s">
        <v>523</v>
      </c>
    </row>
    <row r="24" spans="1:21" s="215" customFormat="1" ht="10.5" customHeight="1">
      <c r="A24" s="228" t="s">
        <v>524</v>
      </c>
      <c r="B24" s="234">
        <v>241.16129032258064</v>
      </c>
      <c r="C24" s="235">
        <v>180</v>
      </c>
      <c r="D24" s="235">
        <v>57972.554838709686</v>
      </c>
      <c r="E24" s="235">
        <v>334690</v>
      </c>
      <c r="F24" s="235">
        <v>160519</v>
      </c>
      <c r="G24" s="235">
        <v>150268</v>
      </c>
      <c r="H24" s="235">
        <v>23903</v>
      </c>
      <c r="I24" s="235">
        <v>58594523.806451611</v>
      </c>
      <c r="J24" s="244">
        <v>34882589.580645159</v>
      </c>
      <c r="K24" s="235">
        <v>19761707.35483871</v>
      </c>
      <c r="L24" s="235">
        <v>3950226.8709677421</v>
      </c>
      <c r="M24" s="235">
        <v>195292.06451612903</v>
      </c>
      <c r="N24" s="235">
        <v>240.38913857677906</v>
      </c>
      <c r="O24" s="235">
        <v>1387.8263777421082</v>
      </c>
      <c r="P24" s="235">
        <v>242968.19662921349</v>
      </c>
      <c r="Q24" s="235">
        <v>809.79855537720709</v>
      </c>
      <c r="R24" s="235">
        <v>5.7732490991844188</v>
      </c>
      <c r="S24" s="235">
        <v>1010.7286796221481</v>
      </c>
      <c r="T24" s="236">
        <v>3.3686986033213042</v>
      </c>
      <c r="U24" s="227" t="s">
        <v>525</v>
      </c>
    </row>
    <row r="25" spans="1:21" s="215" customFormat="1" ht="10.5" customHeight="1">
      <c r="A25" s="228" t="s">
        <v>526</v>
      </c>
      <c r="B25" s="234">
        <v>239.41935483870967</v>
      </c>
      <c r="C25" s="235">
        <v>180</v>
      </c>
      <c r="D25" s="235">
        <v>57549.225806451614</v>
      </c>
      <c r="E25" s="235">
        <v>286354</v>
      </c>
      <c r="F25" s="235">
        <v>126960</v>
      </c>
      <c r="G25" s="235">
        <v>135492</v>
      </c>
      <c r="H25" s="235">
        <v>23902</v>
      </c>
      <c r="I25" s="235">
        <v>49770928.548387095</v>
      </c>
      <c r="J25" s="244">
        <v>27778557.161290321</v>
      </c>
      <c r="K25" s="235">
        <v>18042080</v>
      </c>
      <c r="L25" s="235">
        <v>3950291.3870967743</v>
      </c>
      <c r="M25" s="235">
        <v>200629.12903225806</v>
      </c>
      <c r="N25" s="235">
        <v>240.36998113715981</v>
      </c>
      <c r="O25" s="235">
        <v>1196.0353004580977</v>
      </c>
      <c r="P25" s="235">
        <v>207881.80881164107</v>
      </c>
      <c r="Q25" s="235">
        <v>837.98208030180547</v>
      </c>
      <c r="R25" s="235">
        <v>4.9758097695885599</v>
      </c>
      <c r="S25" s="235">
        <v>864.84097485126335</v>
      </c>
      <c r="T25" s="236">
        <v>3.4862176896525048</v>
      </c>
      <c r="U25" s="227" t="s">
        <v>527</v>
      </c>
    </row>
    <row r="26" spans="1:21" s="215" customFormat="1" ht="10.5" customHeight="1">
      <c r="A26" s="228" t="s">
        <v>528</v>
      </c>
      <c r="B26" s="234">
        <v>240.21428571428572</v>
      </c>
      <c r="C26" s="235">
        <v>180</v>
      </c>
      <c r="D26" s="235">
        <v>57744.657142857141</v>
      </c>
      <c r="E26" s="235">
        <v>278951</v>
      </c>
      <c r="F26" s="235">
        <v>117122</v>
      </c>
      <c r="G26" s="235">
        <v>135366</v>
      </c>
      <c r="H26" s="235">
        <v>26463</v>
      </c>
      <c r="I26" s="235">
        <v>48604937.535714284</v>
      </c>
      <c r="J26" s="244">
        <v>25681650.964285713</v>
      </c>
      <c r="K26" s="235">
        <v>18549821.107142858</v>
      </c>
      <c r="L26" s="235">
        <v>4373465.4642857146</v>
      </c>
      <c r="M26" s="235">
        <v>204218.28571428571</v>
      </c>
      <c r="N26" s="235">
        <v>240.38810585786499</v>
      </c>
      <c r="O26" s="235">
        <v>1161.2589949449896</v>
      </c>
      <c r="P26" s="235">
        <v>202339.91242937851</v>
      </c>
      <c r="Q26" s="235">
        <v>850.15046089800774</v>
      </c>
      <c r="R26" s="235">
        <v>4.8307672744491388</v>
      </c>
      <c r="S26" s="235">
        <v>841.72181359512297</v>
      </c>
      <c r="T26" s="236">
        <v>3.5365745649690288</v>
      </c>
      <c r="U26" s="227" t="s">
        <v>528</v>
      </c>
    </row>
    <row r="27" spans="1:21" s="215" customFormat="1" ht="10.5" customHeight="1">
      <c r="A27" s="228" t="s">
        <v>529</v>
      </c>
      <c r="B27" s="234">
        <v>243.35483870967741</v>
      </c>
      <c r="C27" s="235">
        <v>180</v>
      </c>
      <c r="D27" s="235">
        <v>57970.967741935485</v>
      </c>
      <c r="E27" s="235">
        <v>295182</v>
      </c>
      <c r="F27" s="235">
        <v>150377</v>
      </c>
      <c r="G27" s="235">
        <v>120752</v>
      </c>
      <c r="H27" s="235">
        <v>24053</v>
      </c>
      <c r="I27" s="235">
        <v>53324894.741935484</v>
      </c>
      <c r="J27" s="244">
        <v>32732741.870967742</v>
      </c>
      <c r="K27" s="235">
        <v>16606405.129032258</v>
      </c>
      <c r="L27" s="235">
        <v>3985747.7419354836</v>
      </c>
      <c r="M27" s="235">
        <v>193019.12903225806</v>
      </c>
      <c r="N27" s="235">
        <v>238.21580063626723</v>
      </c>
      <c r="O27" s="235">
        <v>1212.969512195122</v>
      </c>
      <c r="P27" s="235">
        <v>219124.03724814422</v>
      </c>
      <c r="Q27" s="235">
        <v>793.1591993637328</v>
      </c>
      <c r="R27" s="235">
        <v>5.0918936063658116</v>
      </c>
      <c r="S27" s="235">
        <v>919.85517611707746</v>
      </c>
      <c r="T27" s="236">
        <v>3.3295826609537587</v>
      </c>
      <c r="U27" s="227" t="s">
        <v>529</v>
      </c>
    </row>
    <row r="28" spans="1:21" s="215" customFormat="1" ht="6" customHeight="1">
      <c r="A28" s="245"/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8"/>
      <c r="U28" s="245"/>
    </row>
    <row r="29" spans="1:21" s="215" customFormat="1" ht="10.5">
      <c r="A29" s="215" t="s">
        <v>530</v>
      </c>
    </row>
    <row r="30" spans="1:21" s="215" customFormat="1" ht="10.5">
      <c r="A30" s="215" t="s">
        <v>230</v>
      </c>
    </row>
    <row r="31" spans="1:21" ht="10.5" customHeight="1"/>
    <row r="32" spans="1:21" ht="10.5" customHeight="1">
      <c r="T32" s="249"/>
    </row>
    <row r="33" spans="20:20" ht="10.5" customHeight="1">
      <c r="T33" s="249"/>
    </row>
    <row r="34" spans="20:20" ht="10.5" customHeight="1">
      <c r="T34" s="249"/>
    </row>
    <row r="35" spans="20:20" ht="10.5" customHeight="1">
      <c r="T35" s="249"/>
    </row>
    <row r="36" spans="20:20" ht="10.5" customHeight="1">
      <c r="T36" s="249"/>
    </row>
    <row r="37" spans="20:20" ht="10.5" customHeight="1">
      <c r="T37" s="249"/>
    </row>
    <row r="38" spans="20:20" ht="10.5" customHeight="1">
      <c r="T38" s="249"/>
    </row>
    <row r="39" spans="20:20" ht="10.5" customHeight="1">
      <c r="T39" s="249"/>
    </row>
    <row r="40" spans="20:20" ht="10.5" customHeight="1">
      <c r="T40" s="249"/>
    </row>
  </sheetData>
  <sheetProtection formatCells="0" formatRows="0" insertColumns="0" insertRows="0" insertHyperlinks="0" deleteColumns="0" deleteRows="0" sort="0" autoFilter="0" pivotTables="0"/>
  <mergeCells count="19">
    <mergeCell ref="U6:U8"/>
    <mergeCell ref="O7:O8"/>
    <mergeCell ref="P7:P8"/>
    <mergeCell ref="Q7:Q8"/>
    <mergeCell ref="R7:R8"/>
    <mergeCell ref="S7:S8"/>
    <mergeCell ref="T7:T8"/>
    <mergeCell ref="R6:T6"/>
    <mergeCell ref="I6:J7"/>
    <mergeCell ref="K6:K7"/>
    <mergeCell ref="L6:L7"/>
    <mergeCell ref="M6:M7"/>
    <mergeCell ref="N6:Q6"/>
    <mergeCell ref="H6:H7"/>
    <mergeCell ref="A6:A8"/>
    <mergeCell ref="B6:B7"/>
    <mergeCell ref="C6:C7"/>
    <mergeCell ref="D6:D7"/>
    <mergeCell ref="E6:G7"/>
  </mergeCells>
  <phoneticPr fontId="10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8"/>
  <sheetViews>
    <sheetView zoomScaleNormal="100" zoomScaleSheetLayoutView="100" workbookViewId="0"/>
  </sheetViews>
  <sheetFormatPr defaultRowHeight="10.5" customHeight="1"/>
  <cols>
    <col min="1" max="1" width="10.625" customWidth="1"/>
    <col min="2" max="3" width="5.875" customWidth="1"/>
    <col min="4" max="4" width="6.625" customWidth="1"/>
    <col min="5" max="8" width="8.625" customWidth="1"/>
    <col min="9" max="11" width="10.625" customWidth="1"/>
    <col min="12" max="12" width="9.625" customWidth="1"/>
    <col min="13" max="13" width="8.875" customWidth="1"/>
    <col min="14" max="14" width="5.625" customWidth="1"/>
    <col min="15" max="15" width="6.375" customWidth="1"/>
    <col min="16" max="16" width="8.25" customWidth="1"/>
    <col min="17" max="17" width="7.625" customWidth="1"/>
    <col min="18" max="18" width="3.875" customWidth="1"/>
    <col min="19" max="19" width="7.25" customWidth="1"/>
    <col min="20" max="20" width="7" customWidth="1"/>
    <col min="21" max="21" width="10.125" customWidth="1"/>
  </cols>
  <sheetData>
    <row r="1" spans="1:21" s="1" customFormat="1" ht="13.5" customHeight="1">
      <c r="A1" s="28" t="s">
        <v>85</v>
      </c>
      <c r="E1" s="29"/>
      <c r="F1" s="29"/>
      <c r="G1" s="29"/>
      <c r="H1" s="29"/>
      <c r="I1" s="28"/>
      <c r="J1" s="28"/>
    </row>
    <row r="2" spans="1:21" s="1" customFormat="1" ht="13.5" customHeight="1">
      <c r="A2" s="28" t="s">
        <v>84</v>
      </c>
      <c r="G2" s="11"/>
      <c r="I2" s="29"/>
      <c r="J2" s="29"/>
      <c r="K2" s="29"/>
      <c r="L2" s="29"/>
      <c r="M2" s="29"/>
    </row>
    <row r="3" spans="1:21" s="1" customFormat="1" ht="10.5" customHeight="1">
      <c r="A3" s="6"/>
    </row>
    <row r="4" spans="1:21" s="1" customFormat="1" ht="10.5" customHeight="1">
      <c r="A4" s="6"/>
    </row>
    <row r="5" spans="1:21" s="3" customFormat="1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3" customFormat="1" ht="10.5" customHeight="1">
      <c r="A6" s="351" t="s">
        <v>1</v>
      </c>
      <c r="B6" s="332" t="s">
        <v>83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4"/>
      <c r="N6" s="332" t="s">
        <v>2</v>
      </c>
      <c r="O6" s="333"/>
      <c r="P6" s="333"/>
      <c r="Q6" s="334"/>
      <c r="R6" s="332" t="s">
        <v>0</v>
      </c>
      <c r="S6" s="333"/>
      <c r="T6" s="334"/>
      <c r="U6" s="358" t="s">
        <v>1</v>
      </c>
    </row>
    <row r="7" spans="1:21" s="3" customFormat="1" ht="16.5" customHeight="1">
      <c r="A7" s="352"/>
      <c r="B7" s="354" t="s">
        <v>82</v>
      </c>
      <c r="C7" s="356" t="s">
        <v>81</v>
      </c>
      <c r="D7" s="354" t="s">
        <v>80</v>
      </c>
      <c r="E7" s="363" t="s">
        <v>79</v>
      </c>
      <c r="F7" s="364"/>
      <c r="G7" s="364"/>
      <c r="H7" s="365"/>
      <c r="I7" s="363" t="s">
        <v>78</v>
      </c>
      <c r="J7" s="364"/>
      <c r="K7" s="364"/>
      <c r="L7" s="365"/>
      <c r="M7" s="361" t="s">
        <v>8</v>
      </c>
      <c r="N7" s="366" t="s">
        <v>77</v>
      </c>
      <c r="O7" s="361" t="s">
        <v>3</v>
      </c>
      <c r="P7" s="361" t="s">
        <v>9</v>
      </c>
      <c r="Q7" s="361" t="s">
        <v>8</v>
      </c>
      <c r="R7" s="324" t="s">
        <v>3</v>
      </c>
      <c r="S7" s="361" t="s">
        <v>9</v>
      </c>
      <c r="T7" s="361" t="s">
        <v>8</v>
      </c>
      <c r="U7" s="359"/>
    </row>
    <row r="8" spans="1:21" s="3" customFormat="1" ht="16.5" customHeight="1">
      <c r="A8" s="353"/>
      <c r="B8" s="355"/>
      <c r="C8" s="357"/>
      <c r="D8" s="355"/>
      <c r="E8" s="31" t="s">
        <v>4</v>
      </c>
      <c r="F8" s="31" t="s">
        <v>5</v>
      </c>
      <c r="G8" s="31" t="s">
        <v>6</v>
      </c>
      <c r="H8" s="31" t="s">
        <v>7</v>
      </c>
      <c r="I8" s="32" t="s">
        <v>4</v>
      </c>
      <c r="J8" s="31" t="s">
        <v>5</v>
      </c>
      <c r="K8" s="30" t="s">
        <v>6</v>
      </c>
      <c r="L8" s="31" t="s">
        <v>7</v>
      </c>
      <c r="M8" s="362"/>
      <c r="N8" s="367"/>
      <c r="O8" s="362"/>
      <c r="P8" s="362"/>
      <c r="Q8" s="362"/>
      <c r="R8" s="331"/>
      <c r="S8" s="362"/>
      <c r="T8" s="362"/>
      <c r="U8" s="360"/>
    </row>
    <row r="9" spans="1:21" s="3" customFormat="1" ht="10.5" customHeight="1">
      <c r="A9" s="4" t="s">
        <v>76</v>
      </c>
      <c r="B9" s="13">
        <v>218</v>
      </c>
      <c r="C9" s="16">
        <v>168</v>
      </c>
      <c r="D9" s="16">
        <v>45212.7</v>
      </c>
      <c r="E9" s="16">
        <v>301718</v>
      </c>
      <c r="F9" s="16">
        <v>157611</v>
      </c>
      <c r="G9" s="16">
        <v>113982</v>
      </c>
      <c r="H9" s="16">
        <v>30125</v>
      </c>
      <c r="I9" s="16">
        <v>50230490</v>
      </c>
      <c r="J9" s="16">
        <v>32213842</v>
      </c>
      <c r="K9" s="16">
        <v>13509444</v>
      </c>
      <c r="L9" s="16">
        <v>4507204</v>
      </c>
      <c r="M9" s="16">
        <v>231486</v>
      </c>
      <c r="N9" s="16">
        <v>207.1</v>
      </c>
      <c r="O9" s="16">
        <v>1382</v>
      </c>
      <c r="P9" s="16">
        <v>230052</v>
      </c>
      <c r="Q9" s="16">
        <v>1060</v>
      </c>
      <c r="R9" s="16">
        <v>6.7</v>
      </c>
      <c r="S9" s="16">
        <v>1111</v>
      </c>
      <c r="T9" s="18">
        <v>5.12</v>
      </c>
      <c r="U9" s="24" t="s">
        <v>75</v>
      </c>
    </row>
    <row r="10" spans="1:21" s="3" customFormat="1" ht="10.5" customHeight="1">
      <c r="A10" s="5" t="s">
        <v>74</v>
      </c>
      <c r="B10" s="12">
        <v>232</v>
      </c>
      <c r="C10" s="15">
        <v>168</v>
      </c>
      <c r="D10" s="15">
        <v>47402</v>
      </c>
      <c r="E10" s="15">
        <v>304864</v>
      </c>
      <c r="F10" s="15">
        <v>157363</v>
      </c>
      <c r="G10" s="15">
        <v>113071</v>
      </c>
      <c r="H10" s="15">
        <v>34430</v>
      </c>
      <c r="I10" s="15">
        <v>51130420</v>
      </c>
      <c r="J10" s="15">
        <v>32537059</v>
      </c>
      <c r="K10" s="15">
        <v>13529941</v>
      </c>
      <c r="L10" s="15">
        <v>5063420</v>
      </c>
      <c r="M10" s="15">
        <v>232655</v>
      </c>
      <c r="N10" s="15">
        <v>204</v>
      </c>
      <c r="O10" s="15">
        <v>1313</v>
      </c>
      <c r="P10" s="15">
        <v>220186.92229642041</v>
      </c>
      <c r="Q10" s="15">
        <v>1002</v>
      </c>
      <c r="R10" s="15">
        <v>6</v>
      </c>
      <c r="S10" s="15">
        <v>1078.6503354273339</v>
      </c>
      <c r="T10" s="19">
        <v>4.91</v>
      </c>
      <c r="U10" s="25" t="s">
        <v>13</v>
      </c>
    </row>
    <row r="11" spans="1:21" s="3" customFormat="1" ht="10.5" customHeight="1">
      <c r="A11" s="5" t="s">
        <v>73</v>
      </c>
      <c r="B11" s="12">
        <v>239</v>
      </c>
      <c r="C11" s="15">
        <v>168</v>
      </c>
      <c r="D11" s="15">
        <v>47384.2</v>
      </c>
      <c r="E11" s="15">
        <v>310991</v>
      </c>
      <c r="F11" s="15">
        <v>161605</v>
      </c>
      <c r="G11" s="15">
        <v>111900</v>
      </c>
      <c r="H11" s="15">
        <v>37486</v>
      </c>
      <c r="I11" s="15">
        <v>52225548</v>
      </c>
      <c r="J11" s="15">
        <v>33190077</v>
      </c>
      <c r="K11" s="15">
        <v>13577585</v>
      </c>
      <c r="L11" s="15">
        <v>5457886</v>
      </c>
      <c r="M11" s="15">
        <v>230100</v>
      </c>
      <c r="N11" s="15">
        <v>198</v>
      </c>
      <c r="O11" s="15">
        <v>1302</v>
      </c>
      <c r="P11" s="15">
        <v>218690</v>
      </c>
      <c r="Q11" s="15">
        <v>964</v>
      </c>
      <c r="R11" s="15">
        <v>7</v>
      </c>
      <c r="S11" s="15">
        <v>1102</v>
      </c>
      <c r="T11" s="19">
        <v>4.8600000000000003</v>
      </c>
      <c r="U11" s="25" t="s">
        <v>52</v>
      </c>
    </row>
    <row r="12" spans="1:21" s="3" customFormat="1" ht="10.5" customHeight="1">
      <c r="A12" s="5" t="s">
        <v>72</v>
      </c>
      <c r="B12" s="12">
        <v>236</v>
      </c>
      <c r="C12" s="15">
        <v>168</v>
      </c>
      <c r="D12" s="15">
        <v>47376</v>
      </c>
      <c r="E12" s="15">
        <v>309205</v>
      </c>
      <c r="F12" s="15">
        <v>160764</v>
      </c>
      <c r="G12" s="15">
        <v>110422</v>
      </c>
      <c r="H12" s="15">
        <v>38019</v>
      </c>
      <c r="I12" s="15">
        <v>51974936</v>
      </c>
      <c r="J12" s="15">
        <v>32998969</v>
      </c>
      <c r="K12" s="15">
        <v>13519558</v>
      </c>
      <c r="L12" s="15">
        <v>4546408</v>
      </c>
      <c r="M12" s="15">
        <v>231453</v>
      </c>
      <c r="N12" s="15">
        <v>201</v>
      </c>
      <c r="O12" s="15">
        <v>1311</v>
      </c>
      <c r="P12" s="15">
        <v>220335</v>
      </c>
      <c r="Q12" s="15">
        <v>981</v>
      </c>
      <c r="R12" s="15">
        <v>7</v>
      </c>
      <c r="S12" s="15">
        <v>1097</v>
      </c>
      <c r="T12" s="19">
        <v>4.8899999999999997</v>
      </c>
      <c r="U12" s="25" t="s">
        <v>71</v>
      </c>
    </row>
    <row r="13" spans="1:21" s="3" customFormat="1" ht="10.5" customHeight="1">
      <c r="A13" s="8" t="s">
        <v>70</v>
      </c>
      <c r="B13" s="21">
        <v>226</v>
      </c>
      <c r="C13" s="22">
        <v>162</v>
      </c>
      <c r="D13" s="22">
        <v>47400.4</v>
      </c>
      <c r="E13" s="22">
        <v>310627</v>
      </c>
      <c r="F13" s="22">
        <v>162197</v>
      </c>
      <c r="G13" s="22">
        <v>110012</v>
      </c>
      <c r="H13" s="22">
        <v>38418</v>
      </c>
      <c r="I13" s="22">
        <v>52199665</v>
      </c>
      <c r="J13" s="22">
        <v>33260471</v>
      </c>
      <c r="K13" s="22">
        <v>13524412</v>
      </c>
      <c r="L13" s="22">
        <v>5414782</v>
      </c>
      <c r="M13" s="22">
        <v>228194</v>
      </c>
      <c r="N13" s="22">
        <v>209.5</v>
      </c>
      <c r="O13" s="22">
        <v>1373</v>
      </c>
      <c r="P13" s="22">
        <v>230671</v>
      </c>
      <c r="Q13" s="22">
        <v>1008</v>
      </c>
      <c r="R13" s="22">
        <v>6.6</v>
      </c>
      <c r="S13" s="22">
        <v>1101.25</v>
      </c>
      <c r="T13" s="23">
        <v>4.8140000000000001</v>
      </c>
      <c r="U13" s="26" t="s">
        <v>70</v>
      </c>
    </row>
    <row r="14" spans="1:21" s="3" customFormat="1" ht="10.5" customHeight="1">
      <c r="A14" s="8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9"/>
      <c r="U14" s="26"/>
    </row>
    <row r="15" spans="1:21" s="3" customFormat="1" ht="10.5" customHeight="1">
      <c r="A15" s="7" t="s">
        <v>69</v>
      </c>
      <c r="B15" s="12">
        <v>225</v>
      </c>
      <c r="C15" s="15">
        <v>162</v>
      </c>
      <c r="D15" s="15">
        <v>47783</v>
      </c>
      <c r="E15" s="15">
        <v>343395</v>
      </c>
      <c r="F15" s="15">
        <v>180184</v>
      </c>
      <c r="G15" s="15">
        <v>124333</v>
      </c>
      <c r="H15" s="15">
        <v>38878</v>
      </c>
      <c r="I15" s="15">
        <v>57545369</v>
      </c>
      <c r="J15" s="15">
        <v>37049277</v>
      </c>
      <c r="K15" s="15">
        <v>15028653</v>
      </c>
      <c r="L15" s="15">
        <v>5467439</v>
      </c>
      <c r="M15" s="15">
        <v>199012</v>
      </c>
      <c r="N15" s="15">
        <v>212.3</v>
      </c>
      <c r="O15" s="15">
        <v>1526</v>
      </c>
      <c r="P15" s="15">
        <v>255681</v>
      </c>
      <c r="Q15" s="15">
        <v>884</v>
      </c>
      <c r="R15" s="15">
        <v>7.2</v>
      </c>
      <c r="S15" s="15">
        <v>1204</v>
      </c>
      <c r="T15" s="19">
        <v>4.165</v>
      </c>
      <c r="U15" s="25" t="s">
        <v>69</v>
      </c>
    </row>
    <row r="16" spans="1:21" s="3" customFormat="1" ht="10.5" customHeight="1">
      <c r="A16" s="7" t="s">
        <v>68</v>
      </c>
      <c r="B16" s="12">
        <v>226</v>
      </c>
      <c r="C16" s="15">
        <v>162</v>
      </c>
      <c r="D16" s="15">
        <v>47654.400000000001</v>
      </c>
      <c r="E16" s="15">
        <v>327345</v>
      </c>
      <c r="F16" s="15">
        <v>162243</v>
      </c>
      <c r="G16" s="15">
        <v>127451</v>
      </c>
      <c r="H16" s="15">
        <v>37651</v>
      </c>
      <c r="I16" s="15">
        <v>54004729</v>
      </c>
      <c r="J16" s="15">
        <v>33370443</v>
      </c>
      <c r="K16" s="15">
        <v>15340005</v>
      </c>
      <c r="L16" s="15">
        <v>5294281</v>
      </c>
      <c r="M16" s="15">
        <v>198789</v>
      </c>
      <c r="N16" s="15">
        <v>211</v>
      </c>
      <c r="O16" s="15">
        <v>1450</v>
      </c>
      <c r="P16" s="15">
        <v>239164</v>
      </c>
      <c r="Q16" s="15">
        <v>880</v>
      </c>
      <c r="R16" s="15">
        <v>6.9</v>
      </c>
      <c r="S16" s="15">
        <v>1133</v>
      </c>
      <c r="T16" s="19">
        <v>4.1710000000000003</v>
      </c>
      <c r="U16" s="25" t="s">
        <v>68</v>
      </c>
    </row>
    <row r="17" spans="1:21" s="3" customFormat="1" ht="10.5" customHeight="1">
      <c r="A17" s="7" t="s">
        <v>67</v>
      </c>
      <c r="B17" s="12">
        <v>229</v>
      </c>
      <c r="C17" s="15">
        <v>162</v>
      </c>
      <c r="D17" s="15">
        <v>47783</v>
      </c>
      <c r="E17" s="15">
        <v>328546</v>
      </c>
      <c r="F17" s="15">
        <v>157240</v>
      </c>
      <c r="G17" s="15">
        <v>132392</v>
      </c>
      <c r="H17" s="15">
        <v>38914</v>
      </c>
      <c r="I17" s="15">
        <v>53770755</v>
      </c>
      <c r="J17" s="15">
        <v>32372670</v>
      </c>
      <c r="K17" s="15">
        <v>15926166</v>
      </c>
      <c r="L17" s="15">
        <v>5471919</v>
      </c>
      <c r="M17" s="15">
        <v>222753</v>
      </c>
      <c r="N17" s="15">
        <v>208.8</v>
      </c>
      <c r="O17" s="15">
        <v>1436</v>
      </c>
      <c r="P17" s="15">
        <v>235012</v>
      </c>
      <c r="Q17" s="15">
        <v>974</v>
      </c>
      <c r="R17" s="15">
        <v>6.9</v>
      </c>
      <c r="S17" s="15">
        <v>1125</v>
      </c>
      <c r="T17" s="19">
        <v>4.6619999999999999</v>
      </c>
      <c r="U17" s="25" t="s">
        <v>67</v>
      </c>
    </row>
    <row r="18" spans="1:21" s="3" customFormat="1" ht="10.5" customHeight="1">
      <c r="A18" s="7" t="s">
        <v>66</v>
      </c>
      <c r="B18" s="12">
        <v>229</v>
      </c>
      <c r="C18" s="15">
        <v>162</v>
      </c>
      <c r="D18" s="15">
        <v>47287.4</v>
      </c>
      <c r="E18" s="15">
        <v>307870</v>
      </c>
      <c r="F18" s="15">
        <v>163976</v>
      </c>
      <c r="G18" s="15">
        <v>106242</v>
      </c>
      <c r="H18" s="38">
        <v>37652</v>
      </c>
      <c r="I18" s="15">
        <v>52006527</v>
      </c>
      <c r="J18" s="15">
        <v>33468202</v>
      </c>
      <c r="K18" s="15">
        <v>13243797</v>
      </c>
      <c r="L18" s="15">
        <v>5294528</v>
      </c>
      <c r="M18" s="15">
        <v>281380</v>
      </c>
      <c r="N18" s="15">
        <v>206.8</v>
      </c>
      <c r="O18" s="15">
        <v>1346</v>
      </c>
      <c r="P18" s="15">
        <v>227391</v>
      </c>
      <c r="Q18" s="15">
        <v>1230</v>
      </c>
      <c r="R18" s="15">
        <v>6.5</v>
      </c>
      <c r="S18" s="15">
        <v>1099.8</v>
      </c>
      <c r="T18" s="19">
        <v>5.95</v>
      </c>
      <c r="U18" s="25" t="s">
        <v>66</v>
      </c>
    </row>
    <row r="19" spans="1:21" s="3" customFormat="1" ht="10.5" customHeight="1">
      <c r="A19" s="7" t="s">
        <v>65</v>
      </c>
      <c r="B19" s="12">
        <v>224</v>
      </c>
      <c r="C19" s="15">
        <v>156</v>
      </c>
      <c r="D19" s="15">
        <v>45385.5</v>
      </c>
      <c r="E19" s="15">
        <v>288045</v>
      </c>
      <c r="F19" s="15">
        <v>157674</v>
      </c>
      <c r="G19" s="15">
        <v>92731</v>
      </c>
      <c r="H19" s="15">
        <v>37640</v>
      </c>
      <c r="I19" s="15">
        <v>49340779</v>
      </c>
      <c r="J19" s="15">
        <v>32306653</v>
      </c>
      <c r="K19" s="15">
        <v>11741119</v>
      </c>
      <c r="L19" s="15">
        <v>5293007</v>
      </c>
      <c r="M19" s="15">
        <v>303075</v>
      </c>
      <c r="N19" s="15">
        <v>202.2</v>
      </c>
      <c r="O19" s="15">
        <v>1283</v>
      </c>
      <c r="P19" s="15">
        <v>219828</v>
      </c>
      <c r="Q19" s="15">
        <v>1350</v>
      </c>
      <c r="R19" s="15">
        <v>6.3</v>
      </c>
      <c r="S19" s="15">
        <v>1087</v>
      </c>
      <c r="T19" s="19">
        <v>6.6779999999999999</v>
      </c>
      <c r="U19" s="25" t="s">
        <v>65</v>
      </c>
    </row>
    <row r="20" spans="1:21" s="3" customFormat="1" ht="10.5" customHeight="1">
      <c r="A20" s="7" t="s">
        <v>64</v>
      </c>
      <c r="B20" s="12">
        <v>226</v>
      </c>
      <c r="C20" s="15">
        <v>162</v>
      </c>
      <c r="D20" s="15">
        <v>47593.2</v>
      </c>
      <c r="E20" s="15">
        <v>308054</v>
      </c>
      <c r="F20" s="15">
        <v>152361</v>
      </c>
      <c r="G20" s="15">
        <v>116789</v>
      </c>
      <c r="H20" s="15">
        <v>38904</v>
      </c>
      <c r="I20" s="15">
        <v>50942931</v>
      </c>
      <c r="J20" s="15">
        <v>31292888</v>
      </c>
      <c r="K20" s="15">
        <v>14179441</v>
      </c>
      <c r="L20" s="15">
        <v>5470602</v>
      </c>
      <c r="M20" s="15">
        <v>285252</v>
      </c>
      <c r="N20" s="15">
        <v>211</v>
      </c>
      <c r="O20" s="15">
        <v>1365</v>
      </c>
      <c r="P20" s="15">
        <v>225811</v>
      </c>
      <c r="Q20" s="15">
        <v>1264</v>
      </c>
      <c r="R20" s="15">
        <v>6.5</v>
      </c>
      <c r="S20" s="15">
        <v>1070</v>
      </c>
      <c r="T20" s="19">
        <v>5.9939999999999998</v>
      </c>
      <c r="U20" s="25" t="s">
        <v>64</v>
      </c>
    </row>
    <row r="21" spans="1:21" s="3" customFormat="1" ht="10.5" customHeight="1">
      <c r="A21" s="7" t="s">
        <v>63</v>
      </c>
      <c r="B21" s="12">
        <v>228</v>
      </c>
      <c r="C21" s="15">
        <v>162</v>
      </c>
      <c r="D21" s="15">
        <v>47872.6</v>
      </c>
      <c r="E21" s="15">
        <v>313411</v>
      </c>
      <c r="F21" s="15">
        <v>158021</v>
      </c>
      <c r="G21" s="15">
        <v>118361</v>
      </c>
      <c r="H21" s="15">
        <v>37029</v>
      </c>
      <c r="I21" s="15">
        <v>51792594</v>
      </c>
      <c r="J21" s="15">
        <v>32255176</v>
      </c>
      <c r="K21" s="15">
        <v>14316875</v>
      </c>
      <c r="L21" s="15">
        <v>5220543</v>
      </c>
      <c r="M21" s="15">
        <v>206136</v>
      </c>
      <c r="N21" s="15">
        <v>209.5</v>
      </c>
      <c r="O21" s="15">
        <v>1374</v>
      </c>
      <c r="P21" s="15">
        <v>227096</v>
      </c>
      <c r="Q21" s="15">
        <v>904</v>
      </c>
      <c r="R21" s="15">
        <v>7.2</v>
      </c>
      <c r="S21" s="15">
        <v>1081.8800000000001</v>
      </c>
      <c r="T21" s="19">
        <v>4.306</v>
      </c>
      <c r="U21" s="25" t="s">
        <v>63</v>
      </c>
    </row>
    <row r="22" spans="1:21" s="3" customFormat="1" ht="10.5" customHeight="1">
      <c r="A22" s="7" t="s">
        <v>62</v>
      </c>
      <c r="B22" s="12">
        <v>226</v>
      </c>
      <c r="C22" s="15">
        <v>162</v>
      </c>
      <c r="D22" s="15">
        <v>47213.5</v>
      </c>
      <c r="E22" s="15">
        <v>339880</v>
      </c>
      <c r="F22" s="15">
        <v>181458</v>
      </c>
      <c r="G22" s="15">
        <v>119602</v>
      </c>
      <c r="H22" s="15">
        <v>38820</v>
      </c>
      <c r="I22" s="15">
        <v>57141001</v>
      </c>
      <c r="J22" s="15">
        <v>37172269</v>
      </c>
      <c r="K22" s="15">
        <v>14508028</v>
      </c>
      <c r="L22" s="15">
        <v>5460704</v>
      </c>
      <c r="M22" s="15">
        <v>197345</v>
      </c>
      <c r="N22" s="15">
        <v>208.5</v>
      </c>
      <c r="O22" s="15">
        <v>1501</v>
      </c>
      <c r="P22" s="15">
        <v>252390</v>
      </c>
      <c r="Q22" s="15">
        <v>872</v>
      </c>
      <c r="R22" s="15">
        <v>6.5</v>
      </c>
      <c r="S22" s="15">
        <v>1210</v>
      </c>
      <c r="T22" s="19">
        <v>4.18</v>
      </c>
      <c r="U22" s="25" t="s">
        <v>62</v>
      </c>
    </row>
    <row r="23" spans="1:21" s="3" customFormat="1" ht="10.5" customHeight="1">
      <c r="A23" s="7" t="s">
        <v>61</v>
      </c>
      <c r="B23" s="12">
        <v>225</v>
      </c>
      <c r="C23" s="15">
        <v>162</v>
      </c>
      <c r="D23" s="15">
        <v>47429.1</v>
      </c>
      <c r="E23" s="15">
        <v>292153</v>
      </c>
      <c r="F23" s="15">
        <v>162908</v>
      </c>
      <c r="G23" s="15">
        <v>91683</v>
      </c>
      <c r="H23" s="15">
        <v>37562</v>
      </c>
      <c r="I23" s="15">
        <v>50200969</v>
      </c>
      <c r="J23" s="15">
        <v>33491509</v>
      </c>
      <c r="K23" s="15">
        <v>11425604</v>
      </c>
      <c r="L23" s="15">
        <v>5283856</v>
      </c>
      <c r="M23" s="15">
        <v>205107</v>
      </c>
      <c r="N23" s="15">
        <v>210.6</v>
      </c>
      <c r="O23" s="15">
        <v>1298</v>
      </c>
      <c r="P23" s="15">
        <v>222956</v>
      </c>
      <c r="Q23" s="15">
        <v>911</v>
      </c>
      <c r="R23" s="15">
        <v>6.2</v>
      </c>
      <c r="S23" s="15">
        <v>1058</v>
      </c>
      <c r="T23" s="19">
        <v>4.3239999999999998</v>
      </c>
      <c r="U23" s="25" t="s">
        <v>61</v>
      </c>
    </row>
    <row r="24" spans="1:21" s="3" customFormat="1" ht="10.5" customHeight="1">
      <c r="A24" s="7" t="s">
        <v>60</v>
      </c>
      <c r="B24" s="12">
        <v>225</v>
      </c>
      <c r="C24" s="15">
        <v>162</v>
      </c>
      <c r="D24" s="15">
        <v>47287</v>
      </c>
      <c r="E24" s="15">
        <v>299003</v>
      </c>
      <c r="F24" s="15">
        <v>154236</v>
      </c>
      <c r="G24" s="15">
        <v>106285</v>
      </c>
      <c r="H24" s="15">
        <v>38482</v>
      </c>
      <c r="I24" s="15">
        <v>50169573</v>
      </c>
      <c r="J24" s="15">
        <v>31689423</v>
      </c>
      <c r="K24" s="15">
        <v>13024594</v>
      </c>
      <c r="L24" s="15">
        <v>5455557</v>
      </c>
      <c r="M24" s="15">
        <v>217436</v>
      </c>
      <c r="N24" s="15">
        <v>210.1</v>
      </c>
      <c r="O24" s="15">
        <v>1329</v>
      </c>
      <c r="P24" s="15">
        <v>222944</v>
      </c>
      <c r="Q24" s="15">
        <v>966</v>
      </c>
      <c r="R24" s="15">
        <v>6.2</v>
      </c>
      <c r="S24" s="15">
        <v>1060.96</v>
      </c>
      <c r="T24" s="19">
        <v>4.5979999999999999</v>
      </c>
      <c r="U24" s="25" t="s">
        <v>60</v>
      </c>
    </row>
    <row r="25" spans="1:21" s="3" customFormat="1" ht="10.5" customHeight="1">
      <c r="A25" s="7" t="s">
        <v>59</v>
      </c>
      <c r="B25" s="12">
        <v>224</v>
      </c>
      <c r="C25" s="15">
        <v>162</v>
      </c>
      <c r="D25" s="15">
        <v>47527.7</v>
      </c>
      <c r="E25" s="15">
        <v>292691</v>
      </c>
      <c r="F25" s="15">
        <v>153254</v>
      </c>
      <c r="G25" s="15">
        <v>98301</v>
      </c>
      <c r="H25" s="15">
        <v>41136</v>
      </c>
      <c r="I25" s="15">
        <v>49756847</v>
      </c>
      <c r="J25" s="15">
        <v>31474279</v>
      </c>
      <c r="K25" s="15">
        <v>12450801</v>
      </c>
      <c r="L25" s="15">
        <v>5831768</v>
      </c>
      <c r="M25" s="15">
        <v>213236</v>
      </c>
      <c r="N25" s="15">
        <v>211.7</v>
      </c>
      <c r="O25" s="15">
        <v>1304</v>
      </c>
      <c r="P25" s="15">
        <v>221651</v>
      </c>
      <c r="Q25" s="15">
        <v>950</v>
      </c>
      <c r="R25" s="15">
        <v>6.3</v>
      </c>
      <c r="S25" s="15">
        <v>1046.9000000000001</v>
      </c>
      <c r="T25" s="19">
        <v>4.4870000000000001</v>
      </c>
      <c r="U25" s="25" t="s">
        <v>59</v>
      </c>
    </row>
    <row r="26" spans="1:21" s="3" customFormat="1" ht="10.5" customHeight="1">
      <c r="A26" s="9" t="s">
        <v>58</v>
      </c>
      <c r="B26" s="14">
        <v>228</v>
      </c>
      <c r="C26" s="17">
        <v>162</v>
      </c>
      <c r="D26" s="17">
        <v>48021.9</v>
      </c>
      <c r="E26" s="17">
        <v>288470</v>
      </c>
      <c r="F26" s="17">
        <v>162953</v>
      </c>
      <c r="G26" s="17">
        <v>86939</v>
      </c>
      <c r="H26" s="17">
        <v>38578</v>
      </c>
      <c r="I26" s="17">
        <v>49908286</v>
      </c>
      <c r="J26" s="17">
        <v>33223923</v>
      </c>
      <c r="K26" s="17">
        <v>11217459</v>
      </c>
      <c r="L26" s="17">
        <v>5466903</v>
      </c>
      <c r="M26" s="17">
        <v>207574</v>
      </c>
      <c r="N26" s="17">
        <v>210.7</v>
      </c>
      <c r="O26" s="17">
        <v>1266</v>
      </c>
      <c r="P26" s="17">
        <v>219020</v>
      </c>
      <c r="Q26" s="17">
        <v>911</v>
      </c>
      <c r="R26" s="17">
        <v>6.2</v>
      </c>
      <c r="S26" s="17">
        <v>1039</v>
      </c>
      <c r="T26" s="20">
        <v>4.3220000000000001</v>
      </c>
      <c r="U26" s="27" t="s">
        <v>57</v>
      </c>
    </row>
    <row r="27" spans="1:21" s="3" customFormat="1" ht="10.5" customHeight="1">
      <c r="A27" s="3" t="s">
        <v>11</v>
      </c>
    </row>
    <row r="28" spans="1:21" s="3" customFormat="1" ht="10.5" customHeight="1">
      <c r="A28" s="3" t="s">
        <v>56</v>
      </c>
    </row>
  </sheetData>
  <mergeCells count="18">
    <mergeCell ref="A6:A8"/>
    <mergeCell ref="B7:B8"/>
    <mergeCell ref="C7:C8"/>
    <mergeCell ref="D7:D8"/>
    <mergeCell ref="I7:L7"/>
    <mergeCell ref="R6:T6"/>
    <mergeCell ref="U6:U8"/>
    <mergeCell ref="M7:M8"/>
    <mergeCell ref="O7:O8"/>
    <mergeCell ref="P7:P8"/>
    <mergeCell ref="Q7:Q8"/>
    <mergeCell ref="R7:R8"/>
    <mergeCell ref="S7:S8"/>
    <mergeCell ref="T7:T8"/>
    <mergeCell ref="N7:N8"/>
    <mergeCell ref="N6:Q6"/>
    <mergeCell ref="B6:M6"/>
    <mergeCell ref="E7:H7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27"/>
  <sheetViews>
    <sheetView zoomScaleNormal="100" zoomScaleSheetLayoutView="100" workbookViewId="0"/>
  </sheetViews>
  <sheetFormatPr defaultRowHeight="10.5" customHeight="1"/>
  <cols>
    <col min="1" max="1" width="10.625" customWidth="1"/>
    <col min="2" max="2" width="5.875" customWidth="1"/>
    <col min="3" max="3" width="7.625" customWidth="1"/>
    <col min="4" max="4" width="6.625" customWidth="1"/>
    <col min="5" max="8" width="8.625" customWidth="1"/>
    <col min="9" max="11" width="10.625" customWidth="1"/>
    <col min="12" max="12" width="9.625" customWidth="1"/>
    <col min="13" max="13" width="8.875" customWidth="1"/>
    <col min="14" max="14" width="5.625" customWidth="1"/>
    <col min="15" max="15" width="6.375" customWidth="1"/>
    <col min="16" max="16" width="8.25" customWidth="1"/>
    <col min="17" max="17" width="7.6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>
      <c r="A1" s="28" t="s">
        <v>26</v>
      </c>
      <c r="G1" s="11"/>
      <c r="I1" s="29"/>
      <c r="J1" s="29"/>
      <c r="K1" s="29"/>
      <c r="L1" s="29"/>
      <c r="M1" s="29"/>
    </row>
    <row r="2" spans="1:21" s="1" customFormat="1" ht="10.5" customHeight="1">
      <c r="A2" s="6"/>
    </row>
    <row r="3" spans="1:21" s="1" customFormat="1" ht="10.5" customHeight="1">
      <c r="A3" s="6"/>
    </row>
    <row r="4" spans="1:21" s="3" customFormat="1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3" customFormat="1" ht="10.5" customHeight="1">
      <c r="A5" s="351" t="s">
        <v>1</v>
      </c>
      <c r="B5" s="332" t="s">
        <v>28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  <c r="N5" s="332" t="s">
        <v>2</v>
      </c>
      <c r="O5" s="333"/>
      <c r="P5" s="333"/>
      <c r="Q5" s="334"/>
      <c r="R5" s="332" t="s">
        <v>0</v>
      </c>
      <c r="S5" s="333"/>
      <c r="T5" s="334"/>
      <c r="U5" s="358" t="s">
        <v>1</v>
      </c>
    </row>
    <row r="6" spans="1:21" s="3" customFormat="1" ht="10.5" customHeight="1">
      <c r="A6" s="352"/>
      <c r="B6" s="354" t="s">
        <v>29</v>
      </c>
      <c r="C6" s="356" t="s">
        <v>30</v>
      </c>
      <c r="D6" s="354" t="s">
        <v>31</v>
      </c>
      <c r="E6" s="363" t="s">
        <v>35</v>
      </c>
      <c r="F6" s="364"/>
      <c r="G6" s="364"/>
      <c r="H6" s="365"/>
      <c r="I6" s="363" t="s">
        <v>36</v>
      </c>
      <c r="J6" s="364"/>
      <c r="K6" s="364"/>
      <c r="L6" s="365"/>
      <c r="M6" s="361" t="s">
        <v>8</v>
      </c>
      <c r="N6" s="366" t="s">
        <v>37</v>
      </c>
      <c r="O6" s="361" t="s">
        <v>3</v>
      </c>
      <c r="P6" s="361" t="s">
        <v>9</v>
      </c>
      <c r="Q6" s="361" t="s">
        <v>8</v>
      </c>
      <c r="R6" s="324" t="s">
        <v>3</v>
      </c>
      <c r="S6" s="361" t="s">
        <v>9</v>
      </c>
      <c r="T6" s="361" t="s">
        <v>8</v>
      </c>
      <c r="U6" s="359"/>
    </row>
    <row r="7" spans="1:21" s="3" customFormat="1" ht="10.5" customHeight="1">
      <c r="A7" s="353"/>
      <c r="B7" s="355"/>
      <c r="C7" s="357"/>
      <c r="D7" s="355"/>
      <c r="E7" s="31" t="s">
        <v>4</v>
      </c>
      <c r="F7" s="31" t="s">
        <v>5</v>
      </c>
      <c r="G7" s="31" t="s">
        <v>6</v>
      </c>
      <c r="H7" s="31" t="s">
        <v>7</v>
      </c>
      <c r="I7" s="32" t="s">
        <v>4</v>
      </c>
      <c r="J7" s="31" t="s">
        <v>5</v>
      </c>
      <c r="K7" s="30" t="s">
        <v>6</v>
      </c>
      <c r="L7" s="31" t="s">
        <v>7</v>
      </c>
      <c r="M7" s="362"/>
      <c r="N7" s="367"/>
      <c r="O7" s="362"/>
      <c r="P7" s="362"/>
      <c r="Q7" s="362"/>
      <c r="R7" s="331"/>
      <c r="S7" s="362"/>
      <c r="T7" s="362"/>
      <c r="U7" s="360"/>
    </row>
    <row r="8" spans="1:21" s="3" customFormat="1" ht="10.5" customHeight="1">
      <c r="A8" s="4" t="s">
        <v>55</v>
      </c>
      <c r="B8" s="13">
        <v>217</v>
      </c>
      <c r="C8" s="16">
        <v>168</v>
      </c>
      <c r="D8" s="16">
        <v>45138</v>
      </c>
      <c r="E8" s="16">
        <v>302479</v>
      </c>
      <c r="F8" s="16">
        <v>159207</v>
      </c>
      <c r="G8" s="16">
        <v>116554</v>
      </c>
      <c r="H8" s="16">
        <v>26718</v>
      </c>
      <c r="I8" s="16">
        <v>50385401</v>
      </c>
      <c r="J8" s="16">
        <v>32565345</v>
      </c>
      <c r="K8" s="16">
        <v>13769315</v>
      </c>
      <c r="L8" s="16">
        <v>4050741</v>
      </c>
      <c r="M8" s="16">
        <v>232225</v>
      </c>
      <c r="N8" s="16">
        <v>208</v>
      </c>
      <c r="O8" s="16">
        <v>1393</v>
      </c>
      <c r="P8" s="16">
        <v>232117.52139341159</v>
      </c>
      <c r="Q8" s="16">
        <v>1070</v>
      </c>
      <c r="R8" s="16">
        <v>7</v>
      </c>
      <c r="S8" s="16">
        <v>1116</v>
      </c>
      <c r="T8" s="18">
        <v>5.15</v>
      </c>
      <c r="U8" s="24" t="s">
        <v>54</v>
      </c>
    </row>
    <row r="9" spans="1:21" s="3" customFormat="1" ht="10.5" customHeight="1">
      <c r="A9" s="5" t="s">
        <v>34</v>
      </c>
      <c r="B9" s="12">
        <v>218</v>
      </c>
      <c r="C9" s="15">
        <v>168</v>
      </c>
      <c r="D9" s="15">
        <v>45212.7</v>
      </c>
      <c r="E9" s="15">
        <v>301718</v>
      </c>
      <c r="F9" s="15">
        <v>157611</v>
      </c>
      <c r="G9" s="15">
        <v>113982</v>
      </c>
      <c r="H9" s="15">
        <v>30125</v>
      </c>
      <c r="I9" s="15">
        <v>50230490</v>
      </c>
      <c r="J9" s="15">
        <v>32213842</v>
      </c>
      <c r="K9" s="15">
        <v>13509444</v>
      </c>
      <c r="L9" s="15">
        <v>4507204</v>
      </c>
      <c r="M9" s="15">
        <v>231486</v>
      </c>
      <c r="N9" s="15">
        <v>207.1</v>
      </c>
      <c r="O9" s="15">
        <v>1382</v>
      </c>
      <c r="P9" s="15">
        <v>230052</v>
      </c>
      <c r="Q9" s="15">
        <v>1060</v>
      </c>
      <c r="R9" s="15">
        <v>6.7</v>
      </c>
      <c r="S9" s="15">
        <v>1111</v>
      </c>
      <c r="T9" s="19">
        <v>5.12</v>
      </c>
      <c r="U9" s="25" t="s">
        <v>34</v>
      </c>
    </row>
    <row r="10" spans="1:21" s="3" customFormat="1" ht="10.5" customHeight="1">
      <c r="A10" s="5" t="s">
        <v>53</v>
      </c>
      <c r="B10" s="12">
        <v>232</v>
      </c>
      <c r="C10" s="15">
        <v>168</v>
      </c>
      <c r="D10" s="15">
        <v>47402</v>
      </c>
      <c r="E10" s="15">
        <v>304864</v>
      </c>
      <c r="F10" s="15">
        <v>157363</v>
      </c>
      <c r="G10" s="15">
        <v>113071</v>
      </c>
      <c r="H10" s="15">
        <v>34430</v>
      </c>
      <c r="I10" s="15">
        <v>51130420</v>
      </c>
      <c r="J10" s="15">
        <v>32537059</v>
      </c>
      <c r="K10" s="15">
        <v>13529941</v>
      </c>
      <c r="L10" s="15">
        <v>5063420</v>
      </c>
      <c r="M10" s="15">
        <v>232655</v>
      </c>
      <c r="N10" s="15">
        <v>204</v>
      </c>
      <c r="O10" s="15">
        <v>1313</v>
      </c>
      <c r="P10" s="15">
        <v>220186.92229642041</v>
      </c>
      <c r="Q10" s="15">
        <v>1002</v>
      </c>
      <c r="R10" s="15">
        <v>6</v>
      </c>
      <c r="S10" s="15">
        <v>1078.6503354273339</v>
      </c>
      <c r="T10" s="19">
        <v>4.91</v>
      </c>
      <c r="U10" s="25" t="s">
        <v>53</v>
      </c>
    </row>
    <row r="11" spans="1:21" s="3" customFormat="1" ht="10.5" customHeight="1">
      <c r="A11" s="5" t="s">
        <v>52</v>
      </c>
      <c r="B11" s="12">
        <v>239</v>
      </c>
      <c r="C11" s="15">
        <v>168</v>
      </c>
      <c r="D11" s="15">
        <v>47384.2</v>
      </c>
      <c r="E11" s="15">
        <v>310991</v>
      </c>
      <c r="F11" s="15">
        <v>161605</v>
      </c>
      <c r="G11" s="15">
        <v>111900</v>
      </c>
      <c r="H11" s="15">
        <v>37486</v>
      </c>
      <c r="I11" s="15">
        <v>52225548</v>
      </c>
      <c r="J11" s="15">
        <v>33190077</v>
      </c>
      <c r="K11" s="15">
        <v>13577585</v>
      </c>
      <c r="L11" s="15">
        <v>5457886</v>
      </c>
      <c r="M11" s="15">
        <v>230100</v>
      </c>
      <c r="N11" s="15">
        <v>198</v>
      </c>
      <c r="O11" s="15">
        <v>1302</v>
      </c>
      <c r="P11" s="15">
        <v>218690</v>
      </c>
      <c r="Q11" s="15">
        <v>964</v>
      </c>
      <c r="R11" s="15">
        <v>7</v>
      </c>
      <c r="S11" s="15">
        <v>1102</v>
      </c>
      <c r="T11" s="19">
        <v>4.8600000000000003</v>
      </c>
      <c r="U11" s="25" t="s">
        <v>52</v>
      </c>
    </row>
    <row r="12" spans="1:21" s="3" customFormat="1" ht="10.5" customHeight="1">
      <c r="A12" s="8" t="s">
        <v>51</v>
      </c>
      <c r="B12" s="21">
        <v>236</v>
      </c>
      <c r="C12" s="22">
        <v>168</v>
      </c>
      <c r="D12" s="22">
        <v>47376</v>
      </c>
      <c r="E12" s="22">
        <v>309205</v>
      </c>
      <c r="F12" s="22">
        <v>160764</v>
      </c>
      <c r="G12" s="22">
        <v>110422</v>
      </c>
      <c r="H12" s="22">
        <v>38019</v>
      </c>
      <c r="I12" s="22">
        <v>51974936</v>
      </c>
      <c r="J12" s="22">
        <v>32998969</v>
      </c>
      <c r="K12" s="22">
        <v>13519559</v>
      </c>
      <c r="L12" s="22">
        <v>5456408</v>
      </c>
      <c r="M12" s="22">
        <v>231453</v>
      </c>
      <c r="N12" s="22">
        <v>201</v>
      </c>
      <c r="O12" s="22">
        <v>1311</v>
      </c>
      <c r="P12" s="22">
        <v>220335</v>
      </c>
      <c r="Q12" s="22">
        <v>981</v>
      </c>
      <c r="R12" s="22">
        <v>7</v>
      </c>
      <c r="S12" s="22">
        <v>1097</v>
      </c>
      <c r="T12" s="23">
        <v>4.8899999999999997</v>
      </c>
      <c r="U12" s="26" t="s">
        <v>51</v>
      </c>
    </row>
    <row r="13" spans="1:21" s="3" customFormat="1" ht="10.5" customHeight="1">
      <c r="A13" s="8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9"/>
      <c r="U13" s="26"/>
    </row>
    <row r="14" spans="1:21" s="3" customFormat="1" ht="10.5" customHeight="1">
      <c r="A14" s="7" t="s">
        <v>50</v>
      </c>
      <c r="B14" s="12">
        <v>237</v>
      </c>
      <c r="C14" s="15">
        <v>168</v>
      </c>
      <c r="D14" s="15">
        <v>47783</v>
      </c>
      <c r="E14" s="15">
        <v>335334</v>
      </c>
      <c r="F14" s="15">
        <v>173499</v>
      </c>
      <c r="G14" s="15">
        <v>123410</v>
      </c>
      <c r="H14" s="15">
        <v>38425</v>
      </c>
      <c r="I14" s="15">
        <v>56097700</v>
      </c>
      <c r="J14" s="15">
        <v>35751390</v>
      </c>
      <c r="K14" s="15">
        <v>14846862</v>
      </c>
      <c r="L14" s="15">
        <v>5499448</v>
      </c>
      <c r="M14" s="15">
        <v>198472</v>
      </c>
      <c r="N14" s="15">
        <v>202</v>
      </c>
      <c r="O14" s="15">
        <v>1417</v>
      </c>
      <c r="P14" s="15">
        <v>236966</v>
      </c>
      <c r="Q14" s="15">
        <v>838</v>
      </c>
      <c r="R14" s="15">
        <v>7</v>
      </c>
      <c r="S14" s="15">
        <v>1174</v>
      </c>
      <c r="T14" s="19">
        <v>4.1500000000000004</v>
      </c>
      <c r="U14" s="25" t="s">
        <v>50</v>
      </c>
    </row>
    <row r="15" spans="1:21" s="3" customFormat="1" ht="10.5" customHeight="1">
      <c r="A15" s="7" t="s">
        <v>49</v>
      </c>
      <c r="B15" s="12">
        <v>236</v>
      </c>
      <c r="C15" s="15">
        <v>168</v>
      </c>
      <c r="D15" s="15">
        <v>47654</v>
      </c>
      <c r="E15" s="15">
        <v>326093</v>
      </c>
      <c r="F15" s="15">
        <v>161189</v>
      </c>
      <c r="G15" s="15">
        <v>127710</v>
      </c>
      <c r="H15" s="15">
        <v>37194</v>
      </c>
      <c r="I15" s="15">
        <v>53773321</v>
      </c>
      <c r="J15" s="15">
        <v>33144335</v>
      </c>
      <c r="K15" s="15">
        <v>15305816</v>
      </c>
      <c r="L15" s="15">
        <v>5323170</v>
      </c>
      <c r="M15" s="15">
        <v>201599</v>
      </c>
      <c r="N15" s="15">
        <v>202</v>
      </c>
      <c r="O15" s="15">
        <v>1383</v>
      </c>
      <c r="P15" s="15">
        <v>228102</v>
      </c>
      <c r="Q15" s="15">
        <v>855</v>
      </c>
      <c r="R15" s="15">
        <v>7</v>
      </c>
      <c r="S15" s="15">
        <v>1128</v>
      </c>
      <c r="T15" s="19">
        <v>4.2300000000000004</v>
      </c>
      <c r="U15" s="25" t="s">
        <v>49</v>
      </c>
    </row>
    <row r="16" spans="1:21" s="3" customFormat="1" ht="10.5" customHeight="1">
      <c r="A16" s="7" t="s">
        <v>48</v>
      </c>
      <c r="B16" s="12">
        <v>236</v>
      </c>
      <c r="C16" s="15">
        <v>168</v>
      </c>
      <c r="D16" s="15">
        <v>47593</v>
      </c>
      <c r="E16" s="15">
        <v>323714</v>
      </c>
      <c r="F16" s="15">
        <v>153475</v>
      </c>
      <c r="G16" s="15">
        <v>131807</v>
      </c>
      <c r="H16" s="15">
        <v>38432</v>
      </c>
      <c r="I16" s="15">
        <v>52871987</v>
      </c>
      <c r="J16" s="15">
        <v>31575263</v>
      </c>
      <c r="K16" s="15">
        <v>15796336</v>
      </c>
      <c r="L16" s="15">
        <v>5500388</v>
      </c>
      <c r="M16" s="15">
        <v>222511</v>
      </c>
      <c r="N16" s="15">
        <v>202</v>
      </c>
      <c r="O16" s="15">
        <v>1371</v>
      </c>
      <c r="P16" s="15">
        <v>223844</v>
      </c>
      <c r="Q16" s="15">
        <v>942</v>
      </c>
      <c r="R16" s="15">
        <v>7</v>
      </c>
      <c r="S16" s="15">
        <v>1111</v>
      </c>
      <c r="T16" s="19">
        <v>4.68</v>
      </c>
      <c r="U16" s="25" t="s">
        <v>48</v>
      </c>
    </row>
    <row r="17" spans="1:21" s="3" customFormat="1" ht="10.5" customHeight="1">
      <c r="A17" s="7" t="s">
        <v>47</v>
      </c>
      <c r="B17" s="12">
        <v>237</v>
      </c>
      <c r="C17" s="15">
        <v>168</v>
      </c>
      <c r="D17" s="15">
        <v>47476</v>
      </c>
      <c r="E17" s="15">
        <v>304128</v>
      </c>
      <c r="F17" s="15">
        <v>159962</v>
      </c>
      <c r="G17" s="15">
        <v>106978</v>
      </c>
      <c r="H17" s="15">
        <v>37188</v>
      </c>
      <c r="I17" s="15">
        <v>51267306</v>
      </c>
      <c r="J17" s="15">
        <v>32634773</v>
      </c>
      <c r="K17" s="15">
        <v>13310123</v>
      </c>
      <c r="L17" s="15">
        <v>5322410</v>
      </c>
      <c r="M17" s="15">
        <v>308343</v>
      </c>
      <c r="N17" s="15">
        <v>201</v>
      </c>
      <c r="O17" s="15">
        <v>1286</v>
      </c>
      <c r="P17" s="15">
        <v>216760</v>
      </c>
      <c r="Q17" s="15">
        <v>1304</v>
      </c>
      <c r="R17" s="15">
        <v>6</v>
      </c>
      <c r="S17" s="15">
        <v>1080</v>
      </c>
      <c r="T17" s="19">
        <v>6.5</v>
      </c>
      <c r="U17" s="25" t="s">
        <v>47</v>
      </c>
    </row>
    <row r="18" spans="1:21" s="3" customFormat="1" ht="10.5" customHeight="1">
      <c r="A18" s="7" t="s">
        <v>46</v>
      </c>
      <c r="B18" s="12">
        <v>236</v>
      </c>
      <c r="C18" s="15">
        <v>150</v>
      </c>
      <c r="D18" s="15">
        <v>45391</v>
      </c>
      <c r="E18" s="15">
        <v>281426</v>
      </c>
      <c r="F18" s="15">
        <v>151922</v>
      </c>
      <c r="G18" s="15">
        <v>92331</v>
      </c>
      <c r="H18" s="15">
        <v>37173</v>
      </c>
      <c r="I18" s="15">
        <v>48151594</v>
      </c>
      <c r="J18" s="15">
        <v>31140010</v>
      </c>
      <c r="K18" s="15">
        <v>11691143</v>
      </c>
      <c r="L18" s="15">
        <v>5320441</v>
      </c>
      <c r="M18" s="15">
        <v>305280</v>
      </c>
      <c r="N18" s="15">
        <v>192</v>
      </c>
      <c r="O18" s="15">
        <v>1190</v>
      </c>
      <c r="P18" s="15">
        <v>203642</v>
      </c>
      <c r="Q18" s="15">
        <v>1291</v>
      </c>
      <c r="R18" s="15">
        <v>6</v>
      </c>
      <c r="S18" s="15">
        <v>1061</v>
      </c>
      <c r="T18" s="19">
        <v>6.73</v>
      </c>
      <c r="U18" s="25" t="s">
        <v>46</v>
      </c>
    </row>
    <row r="19" spans="1:21" s="3" customFormat="1" ht="10.5" customHeight="1">
      <c r="A19" s="7" t="s">
        <v>45</v>
      </c>
      <c r="B19" s="12">
        <v>237</v>
      </c>
      <c r="C19" s="15">
        <v>168</v>
      </c>
      <c r="D19" s="15">
        <v>47403</v>
      </c>
      <c r="E19" s="15">
        <v>302507</v>
      </c>
      <c r="F19" s="15">
        <v>149487</v>
      </c>
      <c r="G19" s="15">
        <v>114590</v>
      </c>
      <c r="H19" s="15">
        <v>38430</v>
      </c>
      <c r="I19" s="15">
        <v>50074648</v>
      </c>
      <c r="J19" s="15">
        <v>30695961</v>
      </c>
      <c r="K19" s="15">
        <v>13878675</v>
      </c>
      <c r="L19" s="15">
        <v>5500012</v>
      </c>
      <c r="M19" s="15">
        <v>277073</v>
      </c>
      <c r="N19" s="15">
        <v>200</v>
      </c>
      <c r="O19" s="15">
        <v>1277</v>
      </c>
      <c r="P19" s="15">
        <v>211404</v>
      </c>
      <c r="Q19" s="15">
        <v>1170</v>
      </c>
      <c r="R19" s="15">
        <v>6</v>
      </c>
      <c r="S19" s="15">
        <v>1056</v>
      </c>
      <c r="T19" s="19">
        <v>5.85</v>
      </c>
      <c r="U19" s="25" t="s">
        <v>45</v>
      </c>
    </row>
    <row r="20" spans="1:21" s="3" customFormat="1" ht="10.5" customHeight="1">
      <c r="A20" s="7" t="s">
        <v>44</v>
      </c>
      <c r="B20" s="12">
        <v>235</v>
      </c>
      <c r="C20" s="15">
        <v>168</v>
      </c>
      <c r="D20" s="15">
        <v>47823</v>
      </c>
      <c r="E20" s="15">
        <v>314273</v>
      </c>
      <c r="F20" s="15">
        <v>157973</v>
      </c>
      <c r="G20" s="15">
        <v>119657</v>
      </c>
      <c r="H20" s="15">
        <v>36643</v>
      </c>
      <c r="I20" s="15">
        <v>51949517</v>
      </c>
      <c r="J20" s="15">
        <v>32293513</v>
      </c>
      <c r="K20" s="15">
        <v>14398265</v>
      </c>
      <c r="L20" s="15">
        <v>5257739</v>
      </c>
      <c r="M20" s="15">
        <v>211430</v>
      </c>
      <c r="N20" s="15">
        <v>203</v>
      </c>
      <c r="O20" s="15">
        <v>1336</v>
      </c>
      <c r="P20" s="15">
        <v>220910</v>
      </c>
      <c r="Q20" s="15">
        <v>899</v>
      </c>
      <c r="R20" s="15">
        <v>7</v>
      </c>
      <c r="S20" s="15">
        <v>1086</v>
      </c>
      <c r="T20" s="19">
        <v>4.42</v>
      </c>
      <c r="U20" s="25" t="s">
        <v>44</v>
      </c>
    </row>
    <row r="21" spans="1:21" s="3" customFormat="1" ht="10.5" customHeight="1">
      <c r="A21" s="7" t="s">
        <v>43</v>
      </c>
      <c r="B21" s="12">
        <v>235</v>
      </c>
      <c r="C21" s="15">
        <v>168</v>
      </c>
      <c r="D21" s="15">
        <v>47593</v>
      </c>
      <c r="E21" s="15">
        <v>339071</v>
      </c>
      <c r="F21" s="15">
        <v>178437</v>
      </c>
      <c r="G21" s="15">
        <v>122307</v>
      </c>
      <c r="H21" s="15">
        <v>38327</v>
      </c>
      <c r="I21" s="15">
        <v>56917918</v>
      </c>
      <c r="J21" s="15">
        <v>36661701</v>
      </c>
      <c r="K21" s="15">
        <v>14768333</v>
      </c>
      <c r="L21" s="15">
        <v>5487884</v>
      </c>
      <c r="M21" s="15">
        <v>202001</v>
      </c>
      <c r="N21" s="15">
        <v>202</v>
      </c>
      <c r="O21" s="15">
        <v>1441</v>
      </c>
      <c r="P21" s="15">
        <v>241929</v>
      </c>
      <c r="Q21" s="15">
        <v>859</v>
      </c>
      <c r="R21" s="15">
        <v>7</v>
      </c>
      <c r="S21" s="15">
        <v>1196</v>
      </c>
      <c r="T21" s="19">
        <v>4.24</v>
      </c>
      <c r="U21" s="25" t="s">
        <v>43</v>
      </c>
    </row>
    <row r="22" spans="1:21" s="3" customFormat="1" ht="10.5" customHeight="1">
      <c r="A22" s="7" t="s">
        <v>42</v>
      </c>
      <c r="B22" s="12">
        <v>238</v>
      </c>
      <c r="C22" s="15">
        <v>168</v>
      </c>
      <c r="D22" s="15">
        <v>47429</v>
      </c>
      <c r="E22" s="15">
        <v>292077</v>
      </c>
      <c r="F22" s="15">
        <v>162595</v>
      </c>
      <c r="G22" s="15">
        <v>92387</v>
      </c>
      <c r="H22" s="15">
        <v>37095</v>
      </c>
      <c r="I22" s="15">
        <v>50176621</v>
      </c>
      <c r="J22" s="15">
        <v>33448791</v>
      </c>
      <c r="K22" s="15">
        <v>11416471</v>
      </c>
      <c r="L22" s="15">
        <v>5311359</v>
      </c>
      <c r="M22" s="15">
        <v>208413</v>
      </c>
      <c r="N22" s="15">
        <v>200</v>
      </c>
      <c r="O22" s="15">
        <v>1229</v>
      </c>
      <c r="P22" s="15">
        <v>211170</v>
      </c>
      <c r="Q22" s="15">
        <v>877</v>
      </c>
      <c r="R22" s="15">
        <v>6</v>
      </c>
      <c r="S22" s="15">
        <v>1058</v>
      </c>
      <c r="T22" s="19">
        <v>4.3899999999999997</v>
      </c>
      <c r="U22" s="25" t="s">
        <v>42</v>
      </c>
    </row>
    <row r="23" spans="1:21" s="3" customFormat="1" ht="10.5" customHeight="1">
      <c r="A23" s="7" t="s">
        <v>41</v>
      </c>
      <c r="B23" s="12">
        <v>238</v>
      </c>
      <c r="C23" s="15">
        <v>168</v>
      </c>
      <c r="D23" s="15">
        <v>47287</v>
      </c>
      <c r="E23" s="15">
        <v>298896</v>
      </c>
      <c r="F23" s="15">
        <v>154036</v>
      </c>
      <c r="G23" s="15">
        <v>106914</v>
      </c>
      <c r="H23" s="15">
        <v>37946</v>
      </c>
      <c r="I23" s="15">
        <v>50138220</v>
      </c>
      <c r="J23" s="15">
        <v>31621830</v>
      </c>
      <c r="K23" s="15">
        <v>13033362</v>
      </c>
      <c r="L23" s="15">
        <v>5483028</v>
      </c>
      <c r="M23" s="15">
        <v>215178</v>
      </c>
      <c r="N23" s="15">
        <v>199</v>
      </c>
      <c r="O23" s="15">
        <v>1256</v>
      </c>
      <c r="P23" s="15">
        <v>210665</v>
      </c>
      <c r="Q23" s="15">
        <v>904</v>
      </c>
      <c r="R23" s="15">
        <v>6</v>
      </c>
      <c r="S23" s="15">
        <v>1060</v>
      </c>
      <c r="T23" s="19">
        <v>4.55</v>
      </c>
      <c r="U23" s="25" t="s">
        <v>41</v>
      </c>
    </row>
    <row r="24" spans="1:21" s="3" customFormat="1" ht="10.5" customHeight="1">
      <c r="A24" s="7" t="s">
        <v>40</v>
      </c>
      <c r="B24" s="12">
        <v>237</v>
      </c>
      <c r="C24" s="15">
        <v>168</v>
      </c>
      <c r="D24" s="15">
        <v>47661</v>
      </c>
      <c r="E24" s="15">
        <v>300698</v>
      </c>
      <c r="F24" s="15">
        <v>156997</v>
      </c>
      <c r="G24" s="15">
        <v>101690</v>
      </c>
      <c r="H24" s="15">
        <v>42011</v>
      </c>
      <c r="I24" s="15">
        <v>51237223</v>
      </c>
      <c r="J24" s="15">
        <v>32364501</v>
      </c>
      <c r="K24" s="15">
        <v>12802156</v>
      </c>
      <c r="L24" s="15">
        <v>6070566</v>
      </c>
      <c r="M24" s="15">
        <v>214554</v>
      </c>
      <c r="N24" s="15">
        <v>201</v>
      </c>
      <c r="O24" s="15">
        <v>1266</v>
      </c>
      <c r="P24" s="15">
        <v>215801</v>
      </c>
      <c r="Q24" s="15">
        <v>904</v>
      </c>
      <c r="R24" s="15">
        <v>6</v>
      </c>
      <c r="S24" s="15">
        <v>1075</v>
      </c>
      <c r="T24" s="19">
        <v>4.5</v>
      </c>
      <c r="U24" s="25" t="s">
        <v>40</v>
      </c>
    </row>
    <row r="25" spans="1:21" s="3" customFormat="1" ht="10.5" customHeight="1">
      <c r="A25" s="9" t="s">
        <v>39</v>
      </c>
      <c r="B25" s="14">
        <v>229</v>
      </c>
      <c r="C25" s="17">
        <v>168</v>
      </c>
      <c r="D25" s="17">
        <v>47471</v>
      </c>
      <c r="E25" s="17">
        <v>293476</v>
      </c>
      <c r="F25" s="17">
        <v>169608</v>
      </c>
      <c r="G25" s="17">
        <v>86073</v>
      </c>
      <c r="H25" s="17">
        <v>37795</v>
      </c>
      <c r="I25" s="17">
        <v>51231865</v>
      </c>
      <c r="J25" s="17">
        <v>34680886</v>
      </c>
      <c r="K25" s="17">
        <v>11085866</v>
      </c>
      <c r="L25" s="17">
        <v>5465113</v>
      </c>
      <c r="M25" s="17">
        <v>210116</v>
      </c>
      <c r="N25" s="17">
        <v>207</v>
      </c>
      <c r="O25" s="17">
        <v>1282</v>
      </c>
      <c r="P25" s="17">
        <v>223815</v>
      </c>
      <c r="Q25" s="17">
        <v>918</v>
      </c>
      <c r="R25" s="17">
        <v>6</v>
      </c>
      <c r="S25" s="17">
        <v>1079</v>
      </c>
      <c r="T25" s="20">
        <v>4.43</v>
      </c>
      <c r="U25" s="27" t="s">
        <v>39</v>
      </c>
    </row>
    <row r="26" spans="1:21" s="3" customFormat="1" ht="10.5" customHeight="1">
      <c r="A26" s="3" t="s">
        <v>11</v>
      </c>
    </row>
    <row r="27" spans="1:21" s="3" customFormat="1" ht="10.5" customHeight="1">
      <c r="A27" s="3" t="s">
        <v>38</v>
      </c>
    </row>
  </sheetData>
  <mergeCells count="18">
    <mergeCell ref="A5:A7"/>
    <mergeCell ref="B6:B7"/>
    <mergeCell ref="C6:C7"/>
    <mergeCell ref="D6:D7"/>
    <mergeCell ref="I6:L6"/>
    <mergeCell ref="R5:T5"/>
    <mergeCell ref="U5:U7"/>
    <mergeCell ref="M6:M7"/>
    <mergeCell ref="O6:O7"/>
    <mergeCell ref="P6:P7"/>
    <mergeCell ref="Q6:Q7"/>
    <mergeCell ref="R6:R7"/>
    <mergeCell ref="S6:S7"/>
    <mergeCell ref="T6:T7"/>
    <mergeCell ref="N6:N7"/>
    <mergeCell ref="N5:Q5"/>
    <mergeCell ref="B5:M5"/>
    <mergeCell ref="E6:H6"/>
  </mergeCells>
  <phoneticPr fontId="10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29"/>
  <sheetViews>
    <sheetView zoomScaleNormal="100" zoomScaleSheetLayoutView="100" workbookViewId="0"/>
  </sheetViews>
  <sheetFormatPr defaultRowHeight="10.5" customHeight="1"/>
  <cols>
    <col min="1" max="1" width="10.625" customWidth="1"/>
    <col min="2" max="2" width="5.875" customWidth="1"/>
    <col min="3" max="3" width="7.125" customWidth="1"/>
    <col min="4" max="4" width="6.625" customWidth="1"/>
    <col min="5" max="8" width="8.625" customWidth="1"/>
    <col min="9" max="11" width="10.625" customWidth="1"/>
    <col min="12" max="12" width="9.625" customWidth="1"/>
    <col min="13" max="13" width="8.875" customWidth="1"/>
    <col min="14" max="14" width="5.625" customWidth="1"/>
    <col min="15" max="15" width="6.375" customWidth="1"/>
    <col min="16" max="16" width="8.25" customWidth="1"/>
    <col min="17" max="17" width="7.625" customWidth="1"/>
    <col min="18" max="18" width="5.625" customWidth="1"/>
    <col min="19" max="19" width="7.25" customWidth="1"/>
    <col min="21" max="21" width="10.125" customWidth="1"/>
  </cols>
  <sheetData>
    <row r="1" spans="1:21" s="1" customFormat="1" ht="13.5" customHeight="1">
      <c r="A1" s="28" t="s">
        <v>26</v>
      </c>
      <c r="G1" s="11"/>
      <c r="I1" s="29"/>
      <c r="J1" s="29"/>
      <c r="K1" s="29"/>
      <c r="L1" s="29"/>
      <c r="M1" s="29"/>
    </row>
    <row r="2" spans="1:21" s="1" customFormat="1" ht="10.5" customHeight="1">
      <c r="A2" s="6"/>
    </row>
    <row r="3" spans="1:21" s="1" customFormat="1" ht="10.5" customHeight="1">
      <c r="A3" s="6"/>
    </row>
    <row r="4" spans="1:21" s="3" customFormat="1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3" customFormat="1" ht="10.5" customHeight="1">
      <c r="A5" s="351" t="s">
        <v>1</v>
      </c>
      <c r="B5" s="332" t="s">
        <v>28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  <c r="N5" s="332" t="s">
        <v>2</v>
      </c>
      <c r="O5" s="333"/>
      <c r="P5" s="333"/>
      <c r="Q5" s="334"/>
      <c r="R5" s="332" t="s">
        <v>0</v>
      </c>
      <c r="S5" s="333"/>
      <c r="T5" s="334"/>
      <c r="U5" s="358" t="s">
        <v>1</v>
      </c>
    </row>
    <row r="6" spans="1:21" s="3" customFormat="1" ht="10.5" customHeight="1">
      <c r="A6" s="352"/>
      <c r="B6" s="354" t="s">
        <v>29</v>
      </c>
      <c r="C6" s="354" t="s">
        <v>30</v>
      </c>
      <c r="D6" s="354" t="s">
        <v>31</v>
      </c>
      <c r="E6" s="363" t="s">
        <v>35</v>
      </c>
      <c r="F6" s="364"/>
      <c r="G6" s="364"/>
      <c r="H6" s="365"/>
      <c r="I6" s="363" t="s">
        <v>36</v>
      </c>
      <c r="J6" s="364"/>
      <c r="K6" s="364"/>
      <c r="L6" s="365"/>
      <c r="M6" s="361" t="s">
        <v>8</v>
      </c>
      <c r="N6" s="366" t="s">
        <v>37</v>
      </c>
      <c r="O6" s="361" t="s">
        <v>3</v>
      </c>
      <c r="P6" s="361" t="s">
        <v>9</v>
      </c>
      <c r="Q6" s="361" t="s">
        <v>8</v>
      </c>
      <c r="R6" s="324" t="s">
        <v>3</v>
      </c>
      <c r="S6" s="361" t="s">
        <v>9</v>
      </c>
      <c r="T6" s="361" t="s">
        <v>8</v>
      </c>
      <c r="U6" s="359"/>
    </row>
    <row r="7" spans="1:21" s="3" customFormat="1" ht="10.5" customHeight="1">
      <c r="A7" s="353"/>
      <c r="B7" s="355"/>
      <c r="C7" s="355"/>
      <c r="D7" s="355"/>
      <c r="E7" s="31" t="s">
        <v>4</v>
      </c>
      <c r="F7" s="31" t="s">
        <v>5</v>
      </c>
      <c r="G7" s="31" t="s">
        <v>6</v>
      </c>
      <c r="H7" s="31" t="s">
        <v>7</v>
      </c>
      <c r="I7" s="32" t="s">
        <v>4</v>
      </c>
      <c r="J7" s="31" t="s">
        <v>5</v>
      </c>
      <c r="K7" s="30" t="s">
        <v>6</v>
      </c>
      <c r="L7" s="31" t="s">
        <v>7</v>
      </c>
      <c r="M7" s="362"/>
      <c r="N7" s="367"/>
      <c r="O7" s="362"/>
      <c r="P7" s="362"/>
      <c r="Q7" s="362"/>
      <c r="R7" s="331"/>
      <c r="S7" s="362"/>
      <c r="T7" s="362"/>
      <c r="U7" s="360"/>
    </row>
    <row r="8" spans="1:21" s="3" customFormat="1" ht="10.5" customHeight="1">
      <c r="A8" s="4" t="s">
        <v>32</v>
      </c>
      <c r="B8" s="13">
        <v>165</v>
      </c>
      <c r="C8" s="16">
        <v>168</v>
      </c>
      <c r="D8" s="16">
        <v>33729</v>
      </c>
      <c r="E8" s="16">
        <v>256310</v>
      </c>
      <c r="F8" s="16">
        <v>136966</v>
      </c>
      <c r="G8" s="16">
        <v>100104</v>
      </c>
      <c r="H8" s="16">
        <v>19240</v>
      </c>
      <c r="I8" s="16">
        <v>42853602</v>
      </c>
      <c r="J8" s="16">
        <v>27951480</v>
      </c>
      <c r="K8" s="16">
        <v>11997691</v>
      </c>
      <c r="L8" s="16">
        <v>2904431</v>
      </c>
      <c r="M8" s="16">
        <v>172066</v>
      </c>
      <c r="N8" s="16">
        <v>204</v>
      </c>
      <c r="O8" s="16">
        <v>1550</v>
      </c>
      <c r="P8" s="16">
        <v>269757</v>
      </c>
      <c r="Q8" s="16">
        <v>1040</v>
      </c>
      <c r="R8" s="16">
        <v>8</v>
      </c>
      <c r="S8" s="16">
        <v>1271</v>
      </c>
      <c r="T8" s="18">
        <v>5.0999999999999996</v>
      </c>
      <c r="U8" s="24" t="s">
        <v>12</v>
      </c>
    </row>
    <row r="9" spans="1:21" s="3" customFormat="1" ht="10.5" customHeight="1">
      <c r="A9" s="5" t="s">
        <v>33</v>
      </c>
      <c r="B9" s="12">
        <v>217</v>
      </c>
      <c r="C9" s="15">
        <v>168</v>
      </c>
      <c r="D9" s="15">
        <v>45138</v>
      </c>
      <c r="E9" s="15">
        <v>302479</v>
      </c>
      <c r="F9" s="15">
        <v>159207</v>
      </c>
      <c r="G9" s="15">
        <v>116554</v>
      </c>
      <c r="H9" s="15">
        <v>26718</v>
      </c>
      <c r="I9" s="15">
        <v>50385401</v>
      </c>
      <c r="J9" s="15">
        <v>32565345</v>
      </c>
      <c r="K9" s="15">
        <v>13769315</v>
      </c>
      <c r="L9" s="15">
        <v>4050741</v>
      </c>
      <c r="M9" s="15">
        <v>232225</v>
      </c>
      <c r="N9" s="15">
        <v>208</v>
      </c>
      <c r="O9" s="15">
        <v>1393</v>
      </c>
      <c r="P9" s="15">
        <v>232118</v>
      </c>
      <c r="Q9" s="15">
        <v>1070</v>
      </c>
      <c r="R9" s="15">
        <v>7</v>
      </c>
      <c r="S9" s="15">
        <v>1116</v>
      </c>
      <c r="T9" s="19">
        <v>5.15</v>
      </c>
      <c r="U9" s="25" t="s">
        <v>33</v>
      </c>
    </row>
    <row r="10" spans="1:21" s="3" customFormat="1" ht="10.5" customHeight="1">
      <c r="A10" s="5" t="s">
        <v>34</v>
      </c>
      <c r="B10" s="12">
        <v>218</v>
      </c>
      <c r="C10" s="15">
        <v>168</v>
      </c>
      <c r="D10" s="15">
        <v>45213</v>
      </c>
      <c r="E10" s="15">
        <v>301718</v>
      </c>
      <c r="F10" s="15">
        <v>157611</v>
      </c>
      <c r="G10" s="15">
        <v>113982</v>
      </c>
      <c r="H10" s="15">
        <v>30125</v>
      </c>
      <c r="I10" s="15">
        <v>50230490</v>
      </c>
      <c r="J10" s="15">
        <v>32213842</v>
      </c>
      <c r="K10" s="15">
        <v>13509444</v>
      </c>
      <c r="L10" s="15">
        <v>4507204</v>
      </c>
      <c r="M10" s="15">
        <v>231486</v>
      </c>
      <c r="N10" s="15">
        <v>207</v>
      </c>
      <c r="O10" s="15">
        <v>1382</v>
      </c>
      <c r="P10" s="15">
        <v>230052</v>
      </c>
      <c r="Q10" s="15">
        <v>1060</v>
      </c>
      <c r="R10" s="15">
        <v>7</v>
      </c>
      <c r="S10" s="15">
        <v>1111</v>
      </c>
      <c r="T10" s="19">
        <v>5.12</v>
      </c>
      <c r="U10" s="25" t="s">
        <v>34</v>
      </c>
    </row>
    <row r="11" spans="1:21" s="3" customFormat="1" ht="10.5" customHeight="1">
      <c r="A11" s="5" t="s">
        <v>13</v>
      </c>
      <c r="B11" s="12">
        <v>232</v>
      </c>
      <c r="C11" s="15">
        <v>168</v>
      </c>
      <c r="D11" s="15">
        <v>47402</v>
      </c>
      <c r="E11" s="15">
        <v>304864</v>
      </c>
      <c r="F11" s="15">
        <v>157363</v>
      </c>
      <c r="G11" s="15">
        <v>113071</v>
      </c>
      <c r="H11" s="15">
        <v>34430</v>
      </c>
      <c r="I11" s="15">
        <v>51130420</v>
      </c>
      <c r="J11" s="15">
        <v>32537059</v>
      </c>
      <c r="K11" s="15">
        <v>13529941</v>
      </c>
      <c r="L11" s="15">
        <v>5063420</v>
      </c>
      <c r="M11" s="15">
        <v>232655</v>
      </c>
      <c r="N11" s="15">
        <v>204</v>
      </c>
      <c r="O11" s="15">
        <v>1313</v>
      </c>
      <c r="P11" s="15">
        <v>220187</v>
      </c>
      <c r="Q11" s="15">
        <v>1002</v>
      </c>
      <c r="R11" s="15">
        <v>6</v>
      </c>
      <c r="S11" s="15">
        <v>1079</v>
      </c>
      <c r="T11" s="19">
        <v>4.91</v>
      </c>
      <c r="U11" s="25" t="s">
        <v>13</v>
      </c>
    </row>
    <row r="12" spans="1:21" s="3" customFormat="1" ht="10.5" customHeight="1">
      <c r="A12" s="8" t="s">
        <v>14</v>
      </c>
      <c r="B12" s="21">
        <v>239</v>
      </c>
      <c r="C12" s="22">
        <v>168</v>
      </c>
      <c r="D12" s="22">
        <v>47384</v>
      </c>
      <c r="E12" s="22">
        <v>310991</v>
      </c>
      <c r="F12" s="22">
        <v>161605</v>
      </c>
      <c r="G12" s="22">
        <v>111900</v>
      </c>
      <c r="H12" s="22">
        <v>37486</v>
      </c>
      <c r="I12" s="22">
        <v>52225548</v>
      </c>
      <c r="J12" s="22">
        <v>33190077</v>
      </c>
      <c r="K12" s="22">
        <v>13577585</v>
      </c>
      <c r="L12" s="22">
        <v>5457886</v>
      </c>
      <c r="M12" s="22">
        <v>230100</v>
      </c>
      <c r="N12" s="22">
        <v>198</v>
      </c>
      <c r="O12" s="22">
        <v>1302</v>
      </c>
      <c r="P12" s="22">
        <v>218690</v>
      </c>
      <c r="Q12" s="22">
        <v>964</v>
      </c>
      <c r="R12" s="22">
        <v>7</v>
      </c>
      <c r="S12" s="22">
        <v>1102</v>
      </c>
      <c r="T12" s="23">
        <v>4.8600000000000003</v>
      </c>
      <c r="U12" s="26" t="s">
        <v>14</v>
      </c>
    </row>
    <row r="13" spans="1:21" s="3" customFormat="1" ht="10.5" customHeight="1">
      <c r="A13" s="8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9"/>
      <c r="U13" s="26"/>
    </row>
    <row r="14" spans="1:21" s="3" customFormat="1" ht="10.5" customHeight="1">
      <c r="A14" s="7" t="s">
        <v>15</v>
      </c>
      <c r="B14" s="12">
        <v>243</v>
      </c>
      <c r="C14" s="15">
        <v>168</v>
      </c>
      <c r="D14" s="15">
        <v>47593</v>
      </c>
      <c r="E14" s="15">
        <v>338370</v>
      </c>
      <c r="F14" s="15">
        <v>176391</v>
      </c>
      <c r="G14" s="15">
        <v>123920</v>
      </c>
      <c r="H14" s="15">
        <v>38059</v>
      </c>
      <c r="I14" s="15">
        <v>56416441</v>
      </c>
      <c r="J14" s="15">
        <v>36288578</v>
      </c>
      <c r="K14" s="15">
        <v>14599239</v>
      </c>
      <c r="L14" s="15">
        <v>5528624</v>
      </c>
      <c r="M14" s="15">
        <v>199552</v>
      </c>
      <c r="N14" s="15">
        <v>196</v>
      </c>
      <c r="O14" s="15">
        <v>1390</v>
      </c>
      <c r="P14" s="15">
        <v>231721</v>
      </c>
      <c r="Q14" s="15">
        <v>820</v>
      </c>
      <c r="R14" s="15">
        <v>7</v>
      </c>
      <c r="S14" s="15">
        <v>1185</v>
      </c>
      <c r="T14" s="19">
        <v>4.1900000000000004</v>
      </c>
      <c r="U14" s="25" t="s">
        <v>15</v>
      </c>
    </row>
    <row r="15" spans="1:21" s="3" customFormat="1" ht="10.5" customHeight="1">
      <c r="A15" s="7" t="s">
        <v>16</v>
      </c>
      <c r="B15" s="12">
        <v>245</v>
      </c>
      <c r="C15" s="15">
        <v>168</v>
      </c>
      <c r="D15" s="15">
        <v>47654</v>
      </c>
      <c r="E15" s="15">
        <v>329862</v>
      </c>
      <c r="F15" s="15">
        <v>162319</v>
      </c>
      <c r="G15" s="15">
        <v>130693</v>
      </c>
      <c r="H15" s="15">
        <v>36850</v>
      </c>
      <c r="I15" s="15">
        <v>54155301</v>
      </c>
      <c r="J15" s="15">
        <v>33394010</v>
      </c>
      <c r="K15" s="15">
        <v>15408558</v>
      </c>
      <c r="L15" s="15">
        <v>5352733</v>
      </c>
      <c r="M15" s="15">
        <v>202139</v>
      </c>
      <c r="N15" s="15">
        <v>194</v>
      </c>
      <c r="O15" s="15">
        <v>1345</v>
      </c>
      <c r="P15" s="15">
        <v>220897</v>
      </c>
      <c r="Q15" s="15">
        <v>825</v>
      </c>
      <c r="R15" s="15">
        <v>7</v>
      </c>
      <c r="S15" s="15">
        <v>1136</v>
      </c>
      <c r="T15" s="19">
        <v>4.24</v>
      </c>
      <c r="U15" s="25" t="s">
        <v>16</v>
      </c>
    </row>
    <row r="16" spans="1:21" s="3" customFormat="1" ht="10.5" customHeight="1">
      <c r="A16" s="7" t="s">
        <v>17</v>
      </c>
      <c r="B16" s="12">
        <v>241</v>
      </c>
      <c r="C16" s="15">
        <v>168</v>
      </c>
      <c r="D16" s="15">
        <v>47780</v>
      </c>
      <c r="E16" s="15">
        <v>328201</v>
      </c>
      <c r="F16" s="15">
        <v>154866</v>
      </c>
      <c r="G16" s="15">
        <v>135252</v>
      </c>
      <c r="H16" s="15">
        <v>38083</v>
      </c>
      <c r="I16" s="15">
        <v>53340061</v>
      </c>
      <c r="J16" s="15">
        <v>31830814</v>
      </c>
      <c r="K16" s="15">
        <v>15977497</v>
      </c>
      <c r="L16" s="15">
        <v>5531750</v>
      </c>
      <c r="M16" s="15">
        <v>225710</v>
      </c>
      <c r="N16" s="15">
        <v>199</v>
      </c>
      <c r="O16" s="15">
        <v>1364</v>
      </c>
      <c r="P16" s="15">
        <v>221635</v>
      </c>
      <c r="Q16" s="15">
        <v>938</v>
      </c>
      <c r="R16" s="15">
        <v>7</v>
      </c>
      <c r="S16" s="15">
        <v>1116</v>
      </c>
      <c r="T16" s="19">
        <v>4.72</v>
      </c>
      <c r="U16" s="25" t="s">
        <v>17</v>
      </c>
    </row>
    <row r="17" spans="1:21" s="3" customFormat="1" ht="10.5" customHeight="1">
      <c r="A17" s="7" t="s">
        <v>18</v>
      </c>
      <c r="B17" s="12">
        <v>240</v>
      </c>
      <c r="C17" s="15">
        <v>168</v>
      </c>
      <c r="D17" s="15">
        <v>47209</v>
      </c>
      <c r="E17" s="15">
        <v>304664</v>
      </c>
      <c r="F17" s="15">
        <v>160873</v>
      </c>
      <c r="G17" s="15">
        <v>106936</v>
      </c>
      <c r="H17" s="15">
        <v>36855</v>
      </c>
      <c r="I17" s="15">
        <v>51346814</v>
      </c>
      <c r="J17" s="15">
        <v>32839385</v>
      </c>
      <c r="K17" s="15">
        <v>13154091</v>
      </c>
      <c r="L17" s="15">
        <v>5353338</v>
      </c>
      <c r="M17" s="15">
        <v>313160</v>
      </c>
      <c r="N17" s="15">
        <v>197</v>
      </c>
      <c r="O17" s="15">
        <v>1270</v>
      </c>
      <c r="P17" s="15">
        <v>214003</v>
      </c>
      <c r="Q17" s="15">
        <v>1305</v>
      </c>
      <c r="R17" s="15">
        <v>7</v>
      </c>
      <c r="S17" s="15">
        <v>1088</v>
      </c>
      <c r="T17" s="19">
        <v>6.63</v>
      </c>
      <c r="U17" s="25" t="s">
        <v>18</v>
      </c>
    </row>
    <row r="18" spans="1:21" s="3" customFormat="1" ht="10.5" customHeight="1">
      <c r="A18" s="7" t="s">
        <v>19</v>
      </c>
      <c r="B18" s="12">
        <v>238</v>
      </c>
      <c r="C18" s="15">
        <v>150</v>
      </c>
      <c r="D18" s="15">
        <v>45563</v>
      </c>
      <c r="E18" s="15">
        <v>279700</v>
      </c>
      <c r="F18" s="15">
        <v>149188</v>
      </c>
      <c r="G18" s="15">
        <v>93679</v>
      </c>
      <c r="H18" s="15">
        <v>36833</v>
      </c>
      <c r="I18" s="15">
        <v>47730410</v>
      </c>
      <c r="J18" s="15">
        <v>30590116</v>
      </c>
      <c r="K18" s="15">
        <v>11789854</v>
      </c>
      <c r="L18" s="15">
        <v>5350440</v>
      </c>
      <c r="M18" s="15">
        <v>305762</v>
      </c>
      <c r="N18" s="15">
        <v>191</v>
      </c>
      <c r="O18" s="15">
        <v>1175</v>
      </c>
      <c r="P18" s="15">
        <v>200494</v>
      </c>
      <c r="Q18" s="15">
        <v>1284</v>
      </c>
      <c r="R18" s="15">
        <v>6</v>
      </c>
      <c r="S18" s="15">
        <v>1048</v>
      </c>
      <c r="T18" s="19">
        <v>6.71</v>
      </c>
      <c r="U18" s="25" t="s">
        <v>19</v>
      </c>
    </row>
    <row r="19" spans="1:21" s="3" customFormat="1" ht="10.5" customHeight="1">
      <c r="A19" s="7" t="s">
        <v>20</v>
      </c>
      <c r="B19" s="12">
        <v>238</v>
      </c>
      <c r="C19" s="15">
        <v>168</v>
      </c>
      <c r="D19" s="15">
        <v>47403</v>
      </c>
      <c r="E19" s="15">
        <v>301279</v>
      </c>
      <c r="F19" s="15">
        <v>149368</v>
      </c>
      <c r="G19" s="15">
        <v>113808</v>
      </c>
      <c r="H19" s="15">
        <v>38103</v>
      </c>
      <c r="I19" s="15">
        <v>49981514</v>
      </c>
      <c r="J19" s="15">
        <v>30688058</v>
      </c>
      <c r="K19" s="15">
        <v>13759275</v>
      </c>
      <c r="L19" s="15">
        <v>5534181</v>
      </c>
      <c r="M19" s="15">
        <v>265621</v>
      </c>
      <c r="N19" s="15">
        <v>199</v>
      </c>
      <c r="O19" s="15">
        <v>1264</v>
      </c>
      <c r="P19" s="15">
        <v>209713</v>
      </c>
      <c r="Q19" s="15">
        <v>1115</v>
      </c>
      <c r="R19" s="15">
        <v>6</v>
      </c>
      <c r="S19" s="15">
        <v>1054</v>
      </c>
      <c r="T19" s="19">
        <v>5.6</v>
      </c>
      <c r="U19" s="25" t="s">
        <v>20</v>
      </c>
    </row>
    <row r="20" spans="1:21" s="3" customFormat="1" ht="10.5" customHeight="1">
      <c r="A20" s="7" t="s">
        <v>21</v>
      </c>
      <c r="B20" s="12">
        <v>235</v>
      </c>
      <c r="C20" s="15">
        <v>168</v>
      </c>
      <c r="D20" s="15">
        <v>47838</v>
      </c>
      <c r="E20" s="15">
        <v>321130</v>
      </c>
      <c r="F20" s="15">
        <v>161460</v>
      </c>
      <c r="G20" s="15">
        <v>122792</v>
      </c>
      <c r="H20" s="15">
        <v>36878</v>
      </c>
      <c r="I20" s="15">
        <v>53181472</v>
      </c>
      <c r="J20" s="15">
        <v>33124764</v>
      </c>
      <c r="K20" s="15">
        <v>14700443</v>
      </c>
      <c r="L20" s="15">
        <v>5356265</v>
      </c>
      <c r="M20" s="15">
        <v>212431</v>
      </c>
      <c r="N20" s="15">
        <v>204</v>
      </c>
      <c r="O20" s="15">
        <v>1367</v>
      </c>
      <c r="P20" s="15">
        <v>226397</v>
      </c>
      <c r="Q20" s="15">
        <v>904</v>
      </c>
      <c r="R20" s="15">
        <v>7</v>
      </c>
      <c r="S20" s="15">
        <v>1112</v>
      </c>
      <c r="T20" s="19">
        <v>4.4400000000000004</v>
      </c>
      <c r="U20" s="25" t="s">
        <v>21</v>
      </c>
    </row>
    <row r="21" spans="1:21" s="3" customFormat="1" ht="10.5" customHeight="1">
      <c r="A21" s="7" t="s">
        <v>22</v>
      </c>
      <c r="B21" s="12">
        <v>236</v>
      </c>
      <c r="C21" s="15">
        <v>168</v>
      </c>
      <c r="D21" s="15">
        <v>47783</v>
      </c>
      <c r="E21" s="15">
        <v>342195</v>
      </c>
      <c r="F21" s="15">
        <v>179644</v>
      </c>
      <c r="G21" s="15">
        <v>124643</v>
      </c>
      <c r="H21" s="15">
        <v>37908</v>
      </c>
      <c r="I21" s="15">
        <v>57470538</v>
      </c>
      <c r="J21" s="15">
        <v>36993207</v>
      </c>
      <c r="K21" s="15">
        <v>14967350</v>
      </c>
      <c r="L21" s="15">
        <v>5509981</v>
      </c>
      <c r="M21" s="15">
        <v>201983</v>
      </c>
      <c r="N21" s="15">
        <v>203</v>
      </c>
      <c r="O21" s="15">
        <v>1451</v>
      </c>
      <c r="P21" s="15">
        <v>243726</v>
      </c>
      <c r="Q21" s="15">
        <v>857</v>
      </c>
      <c r="R21" s="15">
        <v>7</v>
      </c>
      <c r="S21" s="15">
        <v>1203</v>
      </c>
      <c r="T21" s="19">
        <v>4.2300000000000004</v>
      </c>
      <c r="U21" s="25" t="s">
        <v>22</v>
      </c>
    </row>
    <row r="22" spans="1:21" s="3" customFormat="1" ht="10.5" customHeight="1">
      <c r="A22" s="7" t="s">
        <v>23</v>
      </c>
      <c r="B22" s="12">
        <v>237</v>
      </c>
      <c r="C22" s="15">
        <v>168</v>
      </c>
      <c r="D22" s="15">
        <v>47430</v>
      </c>
      <c r="E22" s="15">
        <v>292996</v>
      </c>
      <c r="F22" s="15">
        <v>162094</v>
      </c>
      <c r="G22" s="15">
        <v>94217</v>
      </c>
      <c r="H22" s="15">
        <v>36685</v>
      </c>
      <c r="I22" s="15">
        <v>50211628</v>
      </c>
      <c r="J22" s="15">
        <v>33324570</v>
      </c>
      <c r="K22" s="15">
        <v>11554819</v>
      </c>
      <c r="L22" s="15">
        <v>5332239</v>
      </c>
      <c r="M22" s="15">
        <v>208298</v>
      </c>
      <c r="N22" s="15">
        <v>201</v>
      </c>
      <c r="O22" s="15">
        <v>1239</v>
      </c>
      <c r="P22" s="15">
        <v>212297</v>
      </c>
      <c r="Q22" s="15">
        <v>881</v>
      </c>
      <c r="R22" s="15">
        <v>6</v>
      </c>
      <c r="S22" s="15">
        <v>1059</v>
      </c>
      <c r="T22" s="19">
        <v>4.3899999999999997</v>
      </c>
      <c r="U22" s="25" t="s">
        <v>23</v>
      </c>
    </row>
    <row r="23" spans="1:21" s="3" customFormat="1" ht="10.5" customHeight="1">
      <c r="A23" s="7" t="s">
        <v>27</v>
      </c>
      <c r="B23" s="12">
        <v>238</v>
      </c>
      <c r="C23" s="15">
        <v>168</v>
      </c>
      <c r="D23" s="15">
        <v>47285</v>
      </c>
      <c r="E23" s="15">
        <v>299378</v>
      </c>
      <c r="F23" s="15">
        <v>153852</v>
      </c>
      <c r="G23" s="15">
        <v>108390</v>
      </c>
      <c r="H23" s="15">
        <v>37136</v>
      </c>
      <c r="I23" s="15">
        <v>50208113</v>
      </c>
      <c r="J23" s="15">
        <v>31615536</v>
      </c>
      <c r="K23" s="15">
        <v>13159621</v>
      </c>
      <c r="L23" s="15">
        <v>5432956</v>
      </c>
      <c r="M23" s="15">
        <v>210892</v>
      </c>
      <c r="N23" s="15">
        <v>199</v>
      </c>
      <c r="O23" s="15">
        <v>1260</v>
      </c>
      <c r="P23" s="15">
        <v>211360</v>
      </c>
      <c r="Q23" s="15">
        <v>888</v>
      </c>
      <c r="R23" s="15">
        <v>6</v>
      </c>
      <c r="S23" s="15">
        <v>1062</v>
      </c>
      <c r="T23" s="19">
        <v>4.46</v>
      </c>
      <c r="U23" s="25" t="s">
        <v>27</v>
      </c>
    </row>
    <row r="24" spans="1:21" s="3" customFormat="1" ht="10.5" customHeight="1">
      <c r="A24" s="7" t="s">
        <v>24</v>
      </c>
      <c r="B24" s="12">
        <v>238</v>
      </c>
      <c r="C24" s="15">
        <v>168</v>
      </c>
      <c r="D24" s="15">
        <v>47661</v>
      </c>
      <c r="E24" s="15">
        <v>298583</v>
      </c>
      <c r="F24" s="15">
        <v>154643</v>
      </c>
      <c r="G24" s="15">
        <v>102824</v>
      </c>
      <c r="H24" s="15">
        <v>41116</v>
      </c>
      <c r="I24" s="15">
        <v>50779017</v>
      </c>
      <c r="J24" s="15">
        <v>31880043</v>
      </c>
      <c r="K24" s="15">
        <v>12883704</v>
      </c>
      <c r="L24" s="15">
        <v>6015270</v>
      </c>
      <c r="M24" s="15">
        <v>210806</v>
      </c>
      <c r="N24" s="15">
        <v>201</v>
      </c>
      <c r="O24" s="15">
        <v>1256</v>
      </c>
      <c r="P24" s="15">
        <v>213614</v>
      </c>
      <c r="Q24" s="15">
        <v>887</v>
      </c>
      <c r="R24" s="15">
        <v>6</v>
      </c>
      <c r="S24" s="15">
        <v>1065</v>
      </c>
      <c r="T24" s="19">
        <v>4.42</v>
      </c>
      <c r="U24" s="25" t="s">
        <v>24</v>
      </c>
    </row>
    <row r="25" spans="1:21" s="3" customFormat="1" ht="10.5" customHeight="1">
      <c r="A25" s="9" t="s">
        <v>25</v>
      </c>
      <c r="B25" s="14">
        <v>238</v>
      </c>
      <c r="C25" s="17">
        <v>168</v>
      </c>
      <c r="D25" s="17">
        <v>47471</v>
      </c>
      <c r="E25" s="17">
        <v>296466</v>
      </c>
      <c r="F25" s="17">
        <v>174334</v>
      </c>
      <c r="G25" s="17">
        <v>86386</v>
      </c>
      <c r="H25" s="17">
        <v>35746</v>
      </c>
      <c r="I25" s="17">
        <v>52013227</v>
      </c>
      <c r="J25" s="17">
        <v>35683140</v>
      </c>
      <c r="K25" s="17">
        <v>11070482</v>
      </c>
      <c r="L25" s="17">
        <v>5259605</v>
      </c>
      <c r="M25" s="17">
        <v>202092</v>
      </c>
      <c r="N25" s="17">
        <v>200</v>
      </c>
      <c r="O25" s="17">
        <v>1248</v>
      </c>
      <c r="P25" s="17">
        <v>218899</v>
      </c>
      <c r="Q25" s="17">
        <v>851</v>
      </c>
      <c r="R25" s="17">
        <v>6</v>
      </c>
      <c r="S25" s="17">
        <v>1096</v>
      </c>
      <c r="T25" s="20">
        <v>4.26</v>
      </c>
      <c r="U25" s="27" t="s">
        <v>25</v>
      </c>
    </row>
    <row r="26" spans="1:21" s="3" customFormat="1" ht="10.5" customHeight="1">
      <c r="A26" s="3" t="s">
        <v>11</v>
      </c>
    </row>
    <row r="27" spans="1:21" s="3" customFormat="1" ht="10.5" customHeight="1">
      <c r="A27" s="3" t="s">
        <v>10</v>
      </c>
    </row>
    <row r="29" spans="1:21" s="10" customFormat="1" ht="10.5" customHeight="1"/>
  </sheetData>
  <mergeCells count="18">
    <mergeCell ref="R5:T5"/>
    <mergeCell ref="U5:U7"/>
    <mergeCell ref="M6:M7"/>
    <mergeCell ref="O6:O7"/>
    <mergeCell ref="P6:P7"/>
    <mergeCell ref="Q6:Q7"/>
    <mergeCell ref="R6:R7"/>
    <mergeCell ref="S6:S7"/>
    <mergeCell ref="T6:T7"/>
    <mergeCell ref="N6:N7"/>
    <mergeCell ref="N5:Q5"/>
    <mergeCell ref="B5:M5"/>
    <mergeCell ref="E6:H6"/>
    <mergeCell ref="A5:A7"/>
    <mergeCell ref="B6:B7"/>
    <mergeCell ref="C6:C7"/>
    <mergeCell ref="D6:D7"/>
    <mergeCell ref="I6:L6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82CA-C2CE-47F4-8246-4E80E369CD53}">
  <sheetPr>
    <pageSetUpPr fitToPage="1"/>
  </sheetPr>
  <dimension ref="A1:U35"/>
  <sheetViews>
    <sheetView zoomScaleNormal="100" zoomScaleSheetLayoutView="100" workbookViewId="0"/>
  </sheetViews>
  <sheetFormatPr defaultRowHeight="13.5"/>
  <cols>
    <col min="1" max="1" width="10.625" style="90" customWidth="1"/>
    <col min="2" max="2" width="7.25" style="90" customWidth="1"/>
    <col min="3" max="3" width="8.25" style="90" customWidth="1"/>
    <col min="4" max="4" width="7.625" style="90" customWidth="1"/>
    <col min="5" max="8" width="8.75" style="90" customWidth="1"/>
    <col min="9" max="10" width="10.625" style="90" customWidth="1"/>
    <col min="11" max="11" width="10.75" style="90" customWidth="1"/>
    <col min="12" max="12" width="9.75" style="90" customWidth="1"/>
    <col min="13" max="13" width="9" style="90" customWidth="1"/>
    <col min="14" max="14" width="5.875" style="90" customWidth="1"/>
    <col min="15" max="15" width="6.5" style="90" customWidth="1"/>
    <col min="16" max="16" width="7.875" style="90" customWidth="1"/>
    <col min="17" max="17" width="8.25" style="90" customWidth="1"/>
    <col min="18" max="18" width="5.625" style="90" customWidth="1"/>
    <col min="19" max="19" width="7.25" style="90" customWidth="1"/>
    <col min="20" max="20" width="9" style="90"/>
    <col min="21" max="21" width="10.125" style="90" customWidth="1"/>
    <col min="22" max="16384" width="9" style="90"/>
  </cols>
  <sheetData>
    <row r="1" spans="1:21" ht="13.5" customHeight="1"/>
    <row r="2" spans="1:21" s="191" customFormat="1" ht="13.5" customHeight="1">
      <c r="A2" s="190" t="s">
        <v>201</v>
      </c>
      <c r="E2" s="60"/>
      <c r="F2" s="60"/>
      <c r="H2" s="75"/>
      <c r="I2" s="190"/>
      <c r="J2" s="190"/>
      <c r="R2" s="134"/>
    </row>
    <row r="3" spans="1:21" s="191" customFormat="1" ht="10.5" customHeight="1">
      <c r="G3" s="76"/>
      <c r="H3" s="76"/>
      <c r="R3" s="134"/>
    </row>
    <row r="4" spans="1:21" s="191" customFormat="1" ht="13.5" customHeight="1">
      <c r="A4" s="28" t="s">
        <v>283</v>
      </c>
      <c r="G4" s="59"/>
      <c r="I4" s="28"/>
      <c r="J4" s="70"/>
      <c r="K4" s="190"/>
      <c r="L4" s="190"/>
    </row>
    <row r="5" spans="1:21" s="192" customFormat="1" ht="10.5" customHeight="1">
      <c r="G5" s="92"/>
      <c r="H5" s="93"/>
      <c r="I5" s="93"/>
      <c r="J5" s="93"/>
      <c r="K5" s="194"/>
      <c r="L5" s="194"/>
      <c r="M5" s="194"/>
    </row>
    <row r="6" spans="1:21" s="195" customFormat="1" ht="10.5" customHeight="1">
      <c r="A6" s="297" t="s">
        <v>155</v>
      </c>
      <c r="B6" s="300" t="s">
        <v>29</v>
      </c>
      <c r="C6" s="300" t="s">
        <v>197</v>
      </c>
      <c r="D6" s="285" t="s">
        <v>258</v>
      </c>
      <c r="E6" s="292" t="s">
        <v>257</v>
      </c>
      <c r="F6" s="302"/>
      <c r="G6" s="302"/>
      <c r="H6" s="287" t="s">
        <v>148</v>
      </c>
      <c r="I6" s="289" t="s">
        <v>147</v>
      </c>
      <c r="J6" s="290"/>
      <c r="K6" s="292" t="s">
        <v>146</v>
      </c>
      <c r="L6" s="287" t="s">
        <v>223</v>
      </c>
      <c r="M6" s="295" t="s">
        <v>254</v>
      </c>
      <c r="N6" s="279" t="s">
        <v>2</v>
      </c>
      <c r="O6" s="280"/>
      <c r="P6" s="280"/>
      <c r="Q6" s="281"/>
      <c r="R6" s="279" t="s">
        <v>0</v>
      </c>
      <c r="S6" s="280"/>
      <c r="T6" s="281"/>
      <c r="U6" s="282" t="s">
        <v>155</v>
      </c>
    </row>
    <row r="7" spans="1:21" s="195" customFormat="1" ht="10.5" customHeight="1">
      <c r="A7" s="298"/>
      <c r="B7" s="301"/>
      <c r="C7" s="301"/>
      <c r="D7" s="301"/>
      <c r="E7" s="303"/>
      <c r="F7" s="303"/>
      <c r="G7" s="303"/>
      <c r="H7" s="288"/>
      <c r="I7" s="291"/>
      <c r="J7" s="291"/>
      <c r="K7" s="293"/>
      <c r="L7" s="294"/>
      <c r="M7" s="296"/>
      <c r="N7" s="185" t="s">
        <v>194</v>
      </c>
      <c r="O7" s="285" t="s">
        <v>141</v>
      </c>
      <c r="P7" s="285" t="s">
        <v>139</v>
      </c>
      <c r="Q7" s="285" t="s">
        <v>190</v>
      </c>
      <c r="R7" s="285" t="s">
        <v>141</v>
      </c>
      <c r="S7" s="285" t="s">
        <v>191</v>
      </c>
      <c r="T7" s="285" t="s">
        <v>190</v>
      </c>
      <c r="U7" s="283"/>
    </row>
    <row r="8" spans="1:21" s="195" customFormat="1" ht="10.5" customHeight="1">
      <c r="A8" s="299"/>
      <c r="B8" s="100" t="s">
        <v>189</v>
      </c>
      <c r="C8" s="101" t="s">
        <v>188</v>
      </c>
      <c r="D8" s="101" t="s">
        <v>249</v>
      </c>
      <c r="E8" s="102" t="s">
        <v>4</v>
      </c>
      <c r="F8" s="102" t="s">
        <v>5</v>
      </c>
      <c r="G8" s="102" t="s">
        <v>6</v>
      </c>
      <c r="H8" s="102" t="s">
        <v>7</v>
      </c>
      <c r="I8" s="103" t="s">
        <v>248</v>
      </c>
      <c r="J8" s="102" t="s">
        <v>5</v>
      </c>
      <c r="K8" s="187" t="s">
        <v>6</v>
      </c>
      <c r="L8" s="102" t="s">
        <v>7</v>
      </c>
      <c r="M8" s="189" t="s">
        <v>247</v>
      </c>
      <c r="N8" s="106" t="s">
        <v>187</v>
      </c>
      <c r="O8" s="286"/>
      <c r="P8" s="286"/>
      <c r="Q8" s="286"/>
      <c r="R8" s="286"/>
      <c r="S8" s="286"/>
      <c r="T8" s="286"/>
      <c r="U8" s="284"/>
    </row>
    <row r="9" spans="1:21" s="195" customFormat="1" ht="6" customHeight="1">
      <c r="A9" s="184"/>
      <c r="B9" s="107"/>
      <c r="C9" s="197"/>
      <c r="D9" s="197"/>
      <c r="E9" s="186"/>
      <c r="F9" s="186"/>
      <c r="G9" s="186"/>
      <c r="H9" s="186"/>
      <c r="I9" s="196"/>
      <c r="J9" s="186"/>
      <c r="K9" s="186"/>
      <c r="L9" s="186"/>
      <c r="M9" s="198"/>
      <c r="N9" s="197"/>
      <c r="O9" s="198"/>
      <c r="P9" s="198"/>
      <c r="Q9" s="198"/>
      <c r="R9" s="199"/>
      <c r="S9" s="198"/>
      <c r="T9" s="160"/>
      <c r="U9" s="188"/>
    </row>
    <row r="10" spans="1:21" s="195" customFormat="1" ht="10.5" customHeight="1">
      <c r="A10" s="197" t="s">
        <v>504</v>
      </c>
      <c r="B10" s="113">
        <v>239</v>
      </c>
      <c r="C10" s="200">
        <v>180</v>
      </c>
      <c r="D10" s="200">
        <v>57097.3</v>
      </c>
      <c r="E10" s="200">
        <v>379216</v>
      </c>
      <c r="F10" s="200">
        <v>208337</v>
      </c>
      <c r="G10" s="200">
        <v>147748</v>
      </c>
      <c r="H10" s="200">
        <v>23131</v>
      </c>
      <c r="I10" s="200">
        <v>68382668</v>
      </c>
      <c r="J10" s="200">
        <v>44808181</v>
      </c>
      <c r="K10" s="200">
        <v>19759924</v>
      </c>
      <c r="L10" s="200">
        <v>3814563</v>
      </c>
      <c r="M10" s="200">
        <v>244060</v>
      </c>
      <c r="N10" s="200">
        <v>238.4</v>
      </c>
      <c r="O10" s="200">
        <v>1583</v>
      </c>
      <c r="P10" s="200">
        <v>285541</v>
      </c>
      <c r="Q10" s="200">
        <v>1019</v>
      </c>
      <c r="R10" s="200">
        <v>6.6</v>
      </c>
      <c r="S10" s="200">
        <v>1197.6500000000001</v>
      </c>
      <c r="T10" s="162">
        <v>4.274</v>
      </c>
      <c r="U10" s="197" t="s">
        <v>504</v>
      </c>
    </row>
    <row r="11" spans="1:21" s="195" customFormat="1" ht="10.5" customHeight="1">
      <c r="A11" s="197" t="s">
        <v>503</v>
      </c>
      <c r="B11" s="113">
        <v>240</v>
      </c>
      <c r="C11" s="200">
        <v>180</v>
      </c>
      <c r="D11" s="200">
        <v>57131.3</v>
      </c>
      <c r="E11" s="200">
        <v>387365</v>
      </c>
      <c r="F11" s="200">
        <v>211230</v>
      </c>
      <c r="G11" s="200">
        <v>153016</v>
      </c>
      <c r="H11" s="200">
        <v>23119</v>
      </c>
      <c r="I11" s="200">
        <v>69496682</v>
      </c>
      <c r="J11" s="200">
        <v>45188470</v>
      </c>
      <c r="K11" s="200">
        <v>20495475</v>
      </c>
      <c r="L11" s="200">
        <v>3812737</v>
      </c>
      <c r="M11" s="200">
        <v>243015</v>
      </c>
      <c r="N11" s="200">
        <v>238.4</v>
      </c>
      <c r="O11" s="200">
        <v>1617</v>
      </c>
      <c r="P11" s="200">
        <v>290040</v>
      </c>
      <c r="Q11" s="200">
        <v>1014</v>
      </c>
      <c r="R11" s="200">
        <v>6.8</v>
      </c>
      <c r="S11" s="200">
        <v>1216.44</v>
      </c>
      <c r="T11" s="162">
        <v>4.2539999999999996</v>
      </c>
      <c r="U11" s="197" t="s">
        <v>503</v>
      </c>
    </row>
    <row r="12" spans="1:21" s="195" customFormat="1" ht="10.5" customHeight="1">
      <c r="A12" s="197" t="s">
        <v>502</v>
      </c>
      <c r="B12" s="113">
        <v>242</v>
      </c>
      <c r="C12" s="200">
        <v>180</v>
      </c>
      <c r="D12" s="200">
        <v>58001.1</v>
      </c>
      <c r="E12" s="200">
        <v>396564</v>
      </c>
      <c r="F12" s="200">
        <v>213961</v>
      </c>
      <c r="G12" s="200">
        <v>159608</v>
      </c>
      <c r="H12" s="200">
        <v>22995</v>
      </c>
      <c r="I12" s="200">
        <v>70611665</v>
      </c>
      <c r="J12" s="200">
        <v>45396817</v>
      </c>
      <c r="K12" s="200">
        <v>21413290</v>
      </c>
      <c r="L12" s="200">
        <v>3801558</v>
      </c>
      <c r="M12" s="200">
        <v>238041</v>
      </c>
      <c r="N12" s="200">
        <v>239.8</v>
      </c>
      <c r="O12" s="200">
        <v>1640</v>
      </c>
      <c r="P12" s="200">
        <v>291956</v>
      </c>
      <c r="Q12" s="200">
        <v>984</v>
      </c>
      <c r="R12" s="200">
        <v>6.8</v>
      </c>
      <c r="S12" s="200">
        <v>1217.42</v>
      </c>
      <c r="T12" s="162">
        <v>4.1040000000000001</v>
      </c>
      <c r="U12" s="197" t="s">
        <v>502</v>
      </c>
    </row>
    <row r="13" spans="1:21" s="195" customFormat="1" ht="10.5" customHeight="1">
      <c r="A13" s="197" t="s">
        <v>501</v>
      </c>
      <c r="B13" s="113">
        <v>242</v>
      </c>
      <c r="C13" s="200">
        <v>180</v>
      </c>
      <c r="D13" s="200">
        <v>57964.851366120216</v>
      </c>
      <c r="E13" s="200">
        <v>399914.74863387976</v>
      </c>
      <c r="F13" s="200">
        <v>208276.77868852459</v>
      </c>
      <c r="G13" s="200">
        <v>167930</v>
      </c>
      <c r="H13" s="200">
        <v>23708</v>
      </c>
      <c r="I13" s="200">
        <v>70432824</v>
      </c>
      <c r="J13" s="200">
        <v>44048636</v>
      </c>
      <c r="K13" s="200">
        <v>22465500</v>
      </c>
      <c r="L13" s="200">
        <v>3918688</v>
      </c>
      <c r="M13" s="200">
        <v>240265</v>
      </c>
      <c r="N13" s="200">
        <v>239.7</v>
      </c>
      <c r="O13" s="200">
        <v>1654</v>
      </c>
      <c r="P13" s="200">
        <v>291216</v>
      </c>
      <c r="Q13" s="200">
        <v>993</v>
      </c>
      <c r="R13" s="200">
        <v>6.9</v>
      </c>
      <c r="S13" s="200">
        <v>1215.0999999999999</v>
      </c>
      <c r="T13" s="162">
        <v>4.1449999999999996</v>
      </c>
      <c r="U13" s="197" t="s">
        <v>500</v>
      </c>
    </row>
    <row r="14" spans="1:21" s="204" customFormat="1" ht="10.5" customHeight="1">
      <c r="A14" s="201" t="s">
        <v>499</v>
      </c>
      <c r="B14" s="167">
        <v>241</v>
      </c>
      <c r="C14" s="202">
        <v>180</v>
      </c>
      <c r="D14" s="202">
        <v>57609.8</v>
      </c>
      <c r="E14" s="202">
        <v>267250</v>
      </c>
      <c r="F14" s="202">
        <v>118980</v>
      </c>
      <c r="G14" s="202">
        <v>123607</v>
      </c>
      <c r="H14" s="202">
        <v>24663</v>
      </c>
      <c r="I14" s="202">
        <v>46416102</v>
      </c>
      <c r="J14" s="202">
        <v>25348202</v>
      </c>
      <c r="K14" s="202">
        <v>16992207</v>
      </c>
      <c r="L14" s="202">
        <v>4075693</v>
      </c>
      <c r="M14" s="202">
        <v>230280</v>
      </c>
      <c r="N14" s="202">
        <v>238.6</v>
      </c>
      <c r="O14" s="202">
        <v>1107</v>
      </c>
      <c r="P14" s="202">
        <v>192229</v>
      </c>
      <c r="Q14" s="202">
        <v>954</v>
      </c>
      <c r="R14" s="202">
        <v>4.5999999999999996</v>
      </c>
      <c r="S14" s="202">
        <v>805.7</v>
      </c>
      <c r="T14" s="203">
        <v>3.9969999999999999</v>
      </c>
      <c r="U14" s="201" t="s">
        <v>498</v>
      </c>
    </row>
    <row r="15" spans="1:21" s="195" customFormat="1" ht="6" customHeight="1">
      <c r="A15" s="205"/>
      <c r="B15" s="113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162"/>
      <c r="U15" s="172"/>
    </row>
    <row r="16" spans="1:21" s="195" customFormat="1" ht="10.5" customHeight="1">
      <c r="A16" s="197" t="s">
        <v>497</v>
      </c>
      <c r="B16" s="113">
        <v>241</v>
      </c>
      <c r="C16" s="200">
        <v>180</v>
      </c>
      <c r="D16" s="200">
        <v>57810.2</v>
      </c>
      <c r="E16" s="200">
        <v>202423</v>
      </c>
      <c r="F16" s="200">
        <v>67030</v>
      </c>
      <c r="G16" s="200">
        <v>110389</v>
      </c>
      <c r="H16" s="200">
        <v>25004</v>
      </c>
      <c r="I16" s="200">
        <v>34461669</v>
      </c>
      <c r="J16" s="206">
        <v>14366388</v>
      </c>
      <c r="K16" s="200">
        <v>15963372</v>
      </c>
      <c r="L16" s="200">
        <v>4131909</v>
      </c>
      <c r="M16" s="200">
        <v>196592</v>
      </c>
      <c r="N16" s="200">
        <v>239.9</v>
      </c>
      <c r="O16" s="200">
        <v>840</v>
      </c>
      <c r="P16" s="200">
        <v>143034</v>
      </c>
      <c r="Q16" s="200">
        <v>816</v>
      </c>
      <c r="R16" s="200">
        <v>3.5</v>
      </c>
      <c r="S16" s="200">
        <v>596.12</v>
      </c>
      <c r="T16" s="162">
        <v>3.4009999999999998</v>
      </c>
      <c r="U16" s="107" t="s">
        <v>497</v>
      </c>
    </row>
    <row r="17" spans="1:21" s="195" customFormat="1" ht="10.5" customHeight="1">
      <c r="A17" s="197" t="s">
        <v>496</v>
      </c>
      <c r="B17" s="113">
        <v>238</v>
      </c>
      <c r="C17" s="200">
        <v>180</v>
      </c>
      <c r="D17" s="200">
        <v>53633.9</v>
      </c>
      <c r="E17" s="200">
        <v>180237</v>
      </c>
      <c r="F17" s="200">
        <v>56935</v>
      </c>
      <c r="G17" s="200">
        <v>99105</v>
      </c>
      <c r="H17" s="200">
        <v>24197</v>
      </c>
      <c r="I17" s="200">
        <v>30940381</v>
      </c>
      <c r="J17" s="206">
        <v>12370261</v>
      </c>
      <c r="K17" s="200">
        <v>14571498</v>
      </c>
      <c r="L17" s="200">
        <v>3998622</v>
      </c>
      <c r="M17" s="200">
        <v>194429</v>
      </c>
      <c r="N17" s="200">
        <v>225</v>
      </c>
      <c r="O17" s="200">
        <v>756</v>
      </c>
      <c r="P17" s="200">
        <v>129791</v>
      </c>
      <c r="Q17" s="200">
        <v>816</v>
      </c>
      <c r="R17" s="200">
        <v>3.4</v>
      </c>
      <c r="S17" s="200">
        <v>576.88</v>
      </c>
      <c r="T17" s="162">
        <v>3.625</v>
      </c>
      <c r="U17" s="107" t="s">
        <v>496</v>
      </c>
    </row>
    <row r="18" spans="1:21" s="195" customFormat="1" ht="10.5" customHeight="1">
      <c r="A18" s="197" t="s">
        <v>495</v>
      </c>
      <c r="B18" s="113">
        <v>243</v>
      </c>
      <c r="C18" s="200">
        <v>180</v>
      </c>
      <c r="D18" s="200">
        <v>58389.4</v>
      </c>
      <c r="E18" s="200">
        <v>255378</v>
      </c>
      <c r="F18" s="200">
        <v>109730</v>
      </c>
      <c r="G18" s="200">
        <v>120644</v>
      </c>
      <c r="H18" s="200">
        <v>25004</v>
      </c>
      <c r="I18" s="200">
        <v>44623832</v>
      </c>
      <c r="J18" s="206">
        <v>23514764</v>
      </c>
      <c r="K18" s="200">
        <v>16977189</v>
      </c>
      <c r="L18" s="200">
        <v>4131879</v>
      </c>
      <c r="M18" s="200">
        <v>236423</v>
      </c>
      <c r="N18" s="200">
        <v>240.4</v>
      </c>
      <c r="O18" s="200">
        <v>1051</v>
      </c>
      <c r="P18" s="200">
        <v>183688</v>
      </c>
      <c r="Q18" s="200">
        <v>973.2</v>
      </c>
      <c r="R18" s="200">
        <v>4.4000000000000004</v>
      </c>
      <c r="S18" s="200">
        <v>764.25</v>
      </c>
      <c r="T18" s="162">
        <v>4.0490000000000004</v>
      </c>
      <c r="U18" s="107" t="s">
        <v>495</v>
      </c>
    </row>
    <row r="19" spans="1:21" s="195" customFormat="1" ht="10.5" customHeight="1">
      <c r="A19" s="197" t="s">
        <v>494</v>
      </c>
      <c r="B19" s="113">
        <v>242</v>
      </c>
      <c r="C19" s="200">
        <v>180</v>
      </c>
      <c r="D19" s="200">
        <v>58032.9</v>
      </c>
      <c r="E19" s="200">
        <v>266469</v>
      </c>
      <c r="F19" s="200">
        <v>122497</v>
      </c>
      <c r="G19" s="200">
        <v>119775</v>
      </c>
      <c r="H19" s="200">
        <v>24197</v>
      </c>
      <c r="I19" s="200">
        <v>46791748</v>
      </c>
      <c r="J19" s="206">
        <v>26110187</v>
      </c>
      <c r="K19" s="200">
        <v>16682939</v>
      </c>
      <c r="L19" s="200">
        <v>3998622</v>
      </c>
      <c r="M19" s="200">
        <v>284714</v>
      </c>
      <c r="N19" s="200">
        <v>239.7</v>
      </c>
      <c r="O19" s="200">
        <v>1101</v>
      </c>
      <c r="P19" s="200">
        <v>193303</v>
      </c>
      <c r="Q19" s="200">
        <v>1176.2</v>
      </c>
      <c r="R19" s="200">
        <v>4.5999999999999996</v>
      </c>
      <c r="S19" s="200">
        <v>806.3</v>
      </c>
      <c r="T19" s="162">
        <v>4.9059999999999997</v>
      </c>
      <c r="U19" s="107" t="s">
        <v>494</v>
      </c>
    </row>
    <row r="20" spans="1:21" s="195" customFormat="1" ht="10.5" customHeight="1">
      <c r="A20" s="197" t="s">
        <v>493</v>
      </c>
      <c r="B20" s="113">
        <v>240</v>
      </c>
      <c r="C20" s="200">
        <v>180</v>
      </c>
      <c r="D20" s="200">
        <v>57373.8</v>
      </c>
      <c r="E20" s="200">
        <v>259805</v>
      </c>
      <c r="F20" s="200">
        <v>113763</v>
      </c>
      <c r="G20" s="200">
        <v>121845</v>
      </c>
      <c r="H20" s="200">
        <v>24197</v>
      </c>
      <c r="I20" s="200">
        <v>45083565</v>
      </c>
      <c r="J20" s="206">
        <v>24326666</v>
      </c>
      <c r="K20" s="200">
        <v>16758277</v>
      </c>
      <c r="L20" s="200">
        <v>3998622</v>
      </c>
      <c r="M20" s="200">
        <v>323752</v>
      </c>
      <c r="N20" s="200">
        <v>238.7</v>
      </c>
      <c r="O20" s="200">
        <v>1081</v>
      </c>
      <c r="P20" s="200">
        <v>187546</v>
      </c>
      <c r="Q20" s="200">
        <v>1346.8</v>
      </c>
      <c r="R20" s="200">
        <v>4.5</v>
      </c>
      <c r="S20" s="200">
        <v>785.79</v>
      </c>
      <c r="T20" s="162">
        <v>5.6429999999999998</v>
      </c>
      <c r="U20" s="107" t="s">
        <v>493</v>
      </c>
    </row>
    <row r="21" spans="1:21" s="195" customFormat="1" ht="10.5" customHeight="1">
      <c r="A21" s="197" t="s">
        <v>492</v>
      </c>
      <c r="B21" s="113">
        <v>242</v>
      </c>
      <c r="C21" s="200">
        <v>180</v>
      </c>
      <c r="D21" s="200">
        <v>57945.9</v>
      </c>
      <c r="E21" s="200">
        <v>294119</v>
      </c>
      <c r="F21" s="200">
        <v>134841</v>
      </c>
      <c r="G21" s="200">
        <v>134274</v>
      </c>
      <c r="H21" s="200">
        <v>25004</v>
      </c>
      <c r="I21" s="200">
        <v>50986652</v>
      </c>
      <c r="J21" s="206">
        <v>28674994</v>
      </c>
      <c r="K21" s="200">
        <v>18179779</v>
      </c>
      <c r="L21" s="200">
        <v>4131879</v>
      </c>
      <c r="M21" s="200">
        <v>296539</v>
      </c>
      <c r="N21" s="200">
        <v>239.8</v>
      </c>
      <c r="O21" s="200">
        <v>1217</v>
      </c>
      <c r="P21" s="200">
        <v>211037</v>
      </c>
      <c r="Q21" s="200">
        <v>1227.4000000000001</v>
      </c>
      <c r="R21" s="200">
        <v>5.0999999999999996</v>
      </c>
      <c r="S21" s="200">
        <v>879.9</v>
      </c>
      <c r="T21" s="162">
        <v>5.1180000000000003</v>
      </c>
      <c r="U21" s="107" t="s">
        <v>492</v>
      </c>
    </row>
    <row r="22" spans="1:21" s="195" customFormat="1" ht="10.5" customHeight="1">
      <c r="A22" s="197" t="s">
        <v>491</v>
      </c>
      <c r="B22" s="113">
        <v>242</v>
      </c>
      <c r="C22" s="200">
        <v>180</v>
      </c>
      <c r="D22" s="200">
        <v>58244.6</v>
      </c>
      <c r="E22" s="200">
        <v>312660</v>
      </c>
      <c r="F22" s="200">
        <v>146236</v>
      </c>
      <c r="G22" s="200">
        <v>142162</v>
      </c>
      <c r="H22" s="200">
        <v>24262</v>
      </c>
      <c r="I22" s="200">
        <v>53734738</v>
      </c>
      <c r="J22" s="206">
        <v>31057872</v>
      </c>
      <c r="K22" s="200">
        <v>18667502</v>
      </c>
      <c r="L22" s="200">
        <v>4009364</v>
      </c>
      <c r="M22" s="200">
        <v>231325</v>
      </c>
      <c r="N22" s="200">
        <v>240.6</v>
      </c>
      <c r="O22" s="200">
        <v>1291</v>
      </c>
      <c r="P22" s="200">
        <v>221926</v>
      </c>
      <c r="Q22" s="200">
        <v>955.4</v>
      </c>
      <c r="R22" s="200">
        <v>5.4</v>
      </c>
      <c r="S22" s="200">
        <v>922.57</v>
      </c>
      <c r="T22" s="162">
        <v>3.972</v>
      </c>
      <c r="U22" s="107" t="s">
        <v>490</v>
      </c>
    </row>
    <row r="23" spans="1:21" s="195" customFormat="1" ht="10.5" customHeight="1">
      <c r="A23" s="197" t="s">
        <v>489</v>
      </c>
      <c r="B23" s="113">
        <v>243</v>
      </c>
      <c r="C23" s="200">
        <v>180</v>
      </c>
      <c r="D23" s="200">
        <v>58007.199999999997</v>
      </c>
      <c r="E23" s="200">
        <v>340685</v>
      </c>
      <c r="F23" s="200">
        <v>168426</v>
      </c>
      <c r="G23" s="200">
        <v>147188</v>
      </c>
      <c r="H23" s="200">
        <v>25071</v>
      </c>
      <c r="I23" s="200">
        <v>58819427</v>
      </c>
      <c r="J23" s="206">
        <v>35120404</v>
      </c>
      <c r="K23" s="200">
        <v>19555981</v>
      </c>
      <c r="L23" s="200">
        <v>4143042</v>
      </c>
      <c r="M23" s="200">
        <v>201228</v>
      </c>
      <c r="N23" s="200">
        <v>239.1</v>
      </c>
      <c r="O23" s="200">
        <v>1404</v>
      </c>
      <c r="P23" s="200">
        <v>242454</v>
      </c>
      <c r="Q23" s="200">
        <v>829.5</v>
      </c>
      <c r="R23" s="200">
        <v>5.9</v>
      </c>
      <c r="S23" s="200">
        <v>1014</v>
      </c>
      <c r="T23" s="162">
        <v>3.4689999999999999</v>
      </c>
      <c r="U23" s="107" t="s">
        <v>488</v>
      </c>
    </row>
    <row r="24" spans="1:21" s="195" customFormat="1" ht="10.5" customHeight="1">
      <c r="A24" s="197" t="s">
        <v>487</v>
      </c>
      <c r="B24" s="113">
        <v>241</v>
      </c>
      <c r="C24" s="200">
        <v>180</v>
      </c>
      <c r="D24" s="200">
        <v>58032.9</v>
      </c>
      <c r="E24" s="200">
        <v>291691</v>
      </c>
      <c r="F24" s="200">
        <v>138763</v>
      </c>
      <c r="G24" s="200">
        <v>128666</v>
      </c>
      <c r="H24" s="200">
        <v>24262</v>
      </c>
      <c r="I24" s="200">
        <v>50897016</v>
      </c>
      <c r="J24" s="206">
        <v>29500266</v>
      </c>
      <c r="K24" s="200">
        <v>17387416</v>
      </c>
      <c r="L24" s="200">
        <v>4009334</v>
      </c>
      <c r="M24" s="200">
        <v>202983</v>
      </c>
      <c r="N24" s="200">
        <v>240.6</v>
      </c>
      <c r="O24" s="200">
        <v>1210</v>
      </c>
      <c r="P24" s="200">
        <v>211050</v>
      </c>
      <c r="Q24" s="200">
        <v>841.7</v>
      </c>
      <c r="R24" s="200">
        <v>5</v>
      </c>
      <c r="S24" s="200">
        <v>877.04</v>
      </c>
      <c r="T24" s="162">
        <v>3.4980000000000002</v>
      </c>
      <c r="U24" s="107" t="s">
        <v>486</v>
      </c>
    </row>
    <row r="25" spans="1:21" s="195" customFormat="1" ht="10.5" customHeight="1">
      <c r="A25" s="197" t="s">
        <v>485</v>
      </c>
      <c r="B25" s="113">
        <v>241</v>
      </c>
      <c r="C25" s="200">
        <v>180</v>
      </c>
      <c r="D25" s="200">
        <v>57561.3</v>
      </c>
      <c r="E25" s="200">
        <v>253145</v>
      </c>
      <c r="F25" s="200">
        <v>104516</v>
      </c>
      <c r="G25" s="200">
        <v>124367</v>
      </c>
      <c r="H25" s="200">
        <v>24262</v>
      </c>
      <c r="I25" s="200">
        <v>43371403</v>
      </c>
      <c r="J25" s="206">
        <v>22444606</v>
      </c>
      <c r="K25" s="200">
        <v>16917433</v>
      </c>
      <c r="L25" s="200">
        <v>4009364</v>
      </c>
      <c r="M25" s="200">
        <v>199518</v>
      </c>
      <c r="N25" s="200">
        <v>239.2</v>
      </c>
      <c r="O25" s="200">
        <v>1052</v>
      </c>
      <c r="P25" s="200">
        <v>180230</v>
      </c>
      <c r="Q25" s="200">
        <v>829.1</v>
      </c>
      <c r="R25" s="200">
        <v>4.4000000000000004</v>
      </c>
      <c r="S25" s="200">
        <v>753.48</v>
      </c>
      <c r="T25" s="162">
        <v>3.4660000000000002</v>
      </c>
      <c r="U25" s="107" t="s">
        <v>485</v>
      </c>
    </row>
    <row r="26" spans="1:21" s="195" customFormat="1" ht="10.5" customHeight="1">
      <c r="A26" s="197" t="s">
        <v>484</v>
      </c>
      <c r="B26" s="113">
        <v>241</v>
      </c>
      <c r="C26" s="200">
        <v>180</v>
      </c>
      <c r="D26" s="200">
        <v>57745.8</v>
      </c>
      <c r="E26" s="200">
        <v>277582</v>
      </c>
      <c r="F26" s="200">
        <v>115334</v>
      </c>
      <c r="G26" s="200">
        <v>135387</v>
      </c>
      <c r="H26" s="200">
        <v>26861</v>
      </c>
      <c r="I26" s="200">
        <v>47680058</v>
      </c>
      <c r="J26" s="206">
        <v>24768304</v>
      </c>
      <c r="K26" s="200">
        <v>18472780</v>
      </c>
      <c r="L26" s="200">
        <v>4438974</v>
      </c>
      <c r="M26" s="200">
        <v>198706</v>
      </c>
      <c r="N26" s="200">
        <v>239.8</v>
      </c>
      <c r="O26" s="200">
        <v>1152</v>
      </c>
      <c r="P26" s="200">
        <v>197960</v>
      </c>
      <c r="Q26" s="200">
        <v>825</v>
      </c>
      <c r="R26" s="200">
        <v>4.8</v>
      </c>
      <c r="S26" s="200">
        <v>825.69</v>
      </c>
      <c r="T26" s="162">
        <v>3.4409999999999998</v>
      </c>
      <c r="U26" s="107" t="s">
        <v>484</v>
      </c>
    </row>
    <row r="27" spans="1:21" s="195" customFormat="1" ht="10.5" customHeight="1">
      <c r="A27" s="197" t="s">
        <v>483</v>
      </c>
      <c r="B27" s="113">
        <v>244</v>
      </c>
      <c r="C27" s="200">
        <v>180</v>
      </c>
      <c r="D27" s="200">
        <v>58608</v>
      </c>
      <c r="E27" s="200">
        <v>274562</v>
      </c>
      <c r="F27" s="200">
        <v>149463</v>
      </c>
      <c r="G27" s="200">
        <v>101201</v>
      </c>
      <c r="H27" s="200">
        <v>23898</v>
      </c>
      <c r="I27" s="200">
        <v>49829153</v>
      </c>
      <c r="J27" s="206">
        <v>31876743</v>
      </c>
      <c r="K27" s="200">
        <v>14002934</v>
      </c>
      <c r="L27" s="200">
        <v>3949476</v>
      </c>
      <c r="M27" s="200">
        <v>194404</v>
      </c>
      <c r="N27" s="200">
        <v>240.3</v>
      </c>
      <c r="O27" s="200">
        <v>1126</v>
      </c>
      <c r="P27" s="200">
        <v>204326</v>
      </c>
      <c r="Q27" s="200">
        <v>797.2</v>
      </c>
      <c r="R27" s="200">
        <v>4.7</v>
      </c>
      <c r="S27" s="200">
        <v>850.21</v>
      </c>
      <c r="T27" s="162">
        <v>3.3170000000000002</v>
      </c>
      <c r="U27" s="107" t="s">
        <v>483</v>
      </c>
    </row>
    <row r="28" spans="1:21" s="195" customFormat="1" ht="6" customHeight="1">
      <c r="A28" s="126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73"/>
      <c r="U28" s="126"/>
    </row>
    <row r="29" spans="1:21" s="195" customFormat="1" ht="10.5">
      <c r="A29" s="195" t="s">
        <v>482</v>
      </c>
    </row>
    <row r="30" spans="1:21" s="195" customFormat="1" ht="10.5">
      <c r="A30" s="195" t="s">
        <v>230</v>
      </c>
    </row>
    <row r="31" spans="1:21" ht="10.5" customHeight="1">
      <c r="T31" s="129"/>
    </row>
    <row r="32" spans="1:21" ht="10.5" customHeight="1">
      <c r="T32" s="129"/>
    </row>
    <row r="33" spans="20:20" ht="10.5" customHeight="1">
      <c r="T33" s="129"/>
    </row>
    <row r="34" spans="20:20" ht="10.5" customHeight="1">
      <c r="T34" s="129"/>
    </row>
    <row r="35" spans="20:20" ht="10.5" customHeight="1">
      <c r="T35" s="129"/>
    </row>
  </sheetData>
  <mergeCells count="19">
    <mergeCell ref="A6:A8"/>
    <mergeCell ref="B6:B7"/>
    <mergeCell ref="C6:C7"/>
    <mergeCell ref="D6:D7"/>
    <mergeCell ref="E6:G7"/>
    <mergeCell ref="H6:H7"/>
    <mergeCell ref="I6:J7"/>
    <mergeCell ref="K6:K7"/>
    <mergeCell ref="L6:L7"/>
    <mergeCell ref="M6:M7"/>
    <mergeCell ref="N6:Q6"/>
    <mergeCell ref="R6:T6"/>
    <mergeCell ref="U6:U8"/>
    <mergeCell ref="O7:O8"/>
    <mergeCell ref="P7:P8"/>
    <mergeCell ref="Q7:Q8"/>
    <mergeCell ref="R7:R8"/>
    <mergeCell ref="S7:S8"/>
    <mergeCell ref="T7:T8"/>
  </mergeCells>
  <phoneticPr fontId="10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193A2-4573-45AE-A8AC-9B4470167BD3}">
  <sheetPr>
    <pageSetUpPr fitToPage="1"/>
  </sheetPr>
  <dimension ref="A1:U44"/>
  <sheetViews>
    <sheetView zoomScaleNormal="100" zoomScaleSheetLayoutView="100" workbookViewId="0">
      <pane xSplit="1" topLeftCell="B1" activePane="topRight" state="frozen"/>
      <selection pane="topRight"/>
    </sheetView>
  </sheetViews>
  <sheetFormatPr defaultRowHeight="13.5"/>
  <cols>
    <col min="1" max="1" width="10.625" style="90" customWidth="1"/>
    <col min="2" max="2" width="7.25" style="90" customWidth="1"/>
    <col min="3" max="3" width="8.25" style="90" customWidth="1"/>
    <col min="4" max="4" width="7.625" style="90" customWidth="1"/>
    <col min="5" max="8" width="8.75" style="90" customWidth="1"/>
    <col min="9" max="10" width="10.625" style="90" customWidth="1"/>
    <col min="11" max="11" width="10.75" style="90" customWidth="1"/>
    <col min="12" max="12" width="9.75" style="90" customWidth="1"/>
    <col min="13" max="13" width="9" style="90" customWidth="1"/>
    <col min="14" max="14" width="5.875" style="90" customWidth="1"/>
    <col min="15" max="15" width="6.5" style="90" customWidth="1"/>
    <col min="16" max="16" width="7.875" style="90" customWidth="1"/>
    <col min="17" max="17" width="8.25" style="90" customWidth="1"/>
    <col min="18" max="18" width="5.625" style="90" customWidth="1"/>
    <col min="19" max="19" width="7.25" style="90" customWidth="1"/>
    <col min="20" max="20" width="9" style="90"/>
    <col min="21" max="21" width="10.125" style="90" customWidth="1"/>
    <col min="22" max="16384" width="9" style="90"/>
  </cols>
  <sheetData>
    <row r="1" spans="1:21" ht="13.5" customHeight="1"/>
    <row r="2" spans="1:21" s="183" customFormat="1" ht="13.5" customHeight="1">
      <c r="A2" s="182" t="s">
        <v>201</v>
      </c>
      <c r="E2" s="60"/>
      <c r="F2" s="60"/>
      <c r="H2" s="75"/>
      <c r="I2" s="182"/>
      <c r="J2" s="182"/>
      <c r="R2" s="134"/>
    </row>
    <row r="3" spans="1:21" s="183" customFormat="1" ht="10.5" customHeight="1">
      <c r="G3" s="76"/>
      <c r="H3" s="76"/>
      <c r="R3" s="134"/>
    </row>
    <row r="4" spans="1:21" s="183" customFormat="1" ht="13.5" customHeight="1">
      <c r="A4" s="28" t="s">
        <v>283</v>
      </c>
      <c r="G4" s="59"/>
      <c r="I4" s="28"/>
      <c r="J4" s="70"/>
      <c r="K4" s="182"/>
      <c r="L4" s="182"/>
    </row>
    <row r="5" spans="1:21" s="192" customFormat="1" ht="13.5" customHeight="1">
      <c r="G5" s="92"/>
      <c r="I5" s="193"/>
      <c r="J5" s="93"/>
      <c r="K5" s="194"/>
      <c r="L5" s="194"/>
      <c r="M5" s="194"/>
    </row>
    <row r="6" spans="1:21" s="192" customFormat="1" ht="10.5" customHeight="1">
      <c r="G6" s="92"/>
      <c r="H6" s="93"/>
      <c r="I6" s="93"/>
      <c r="J6" s="93"/>
      <c r="K6" s="194"/>
      <c r="L6" s="194"/>
      <c r="M6" s="194"/>
    </row>
    <row r="7" spans="1:21" s="195" customFormat="1" ht="10.5" customHeight="1">
      <c r="A7" s="297" t="s">
        <v>155</v>
      </c>
      <c r="B7" s="300" t="s">
        <v>29</v>
      </c>
      <c r="C7" s="300" t="s">
        <v>197</v>
      </c>
      <c r="D7" s="285" t="s">
        <v>258</v>
      </c>
      <c r="E7" s="292" t="s">
        <v>257</v>
      </c>
      <c r="F7" s="302"/>
      <c r="G7" s="302"/>
      <c r="H7" s="287" t="s">
        <v>148</v>
      </c>
      <c r="I7" s="289" t="s">
        <v>147</v>
      </c>
      <c r="J7" s="290"/>
      <c r="K7" s="292" t="s">
        <v>146</v>
      </c>
      <c r="L7" s="287" t="s">
        <v>223</v>
      </c>
      <c r="M7" s="295" t="s">
        <v>254</v>
      </c>
      <c r="N7" s="279" t="s">
        <v>2</v>
      </c>
      <c r="O7" s="280"/>
      <c r="P7" s="280"/>
      <c r="Q7" s="281"/>
      <c r="R7" s="279" t="s">
        <v>0</v>
      </c>
      <c r="S7" s="280"/>
      <c r="T7" s="281"/>
      <c r="U7" s="282" t="s">
        <v>155</v>
      </c>
    </row>
    <row r="8" spans="1:21" s="195" customFormat="1" ht="10.5" customHeight="1">
      <c r="A8" s="298"/>
      <c r="B8" s="301"/>
      <c r="C8" s="301"/>
      <c r="D8" s="301"/>
      <c r="E8" s="303"/>
      <c r="F8" s="303"/>
      <c r="G8" s="303"/>
      <c r="H8" s="288"/>
      <c r="I8" s="291"/>
      <c r="J8" s="291"/>
      <c r="K8" s="293"/>
      <c r="L8" s="294"/>
      <c r="M8" s="296"/>
      <c r="N8" s="181" t="s">
        <v>194</v>
      </c>
      <c r="O8" s="285" t="s">
        <v>141</v>
      </c>
      <c r="P8" s="285" t="s">
        <v>139</v>
      </c>
      <c r="Q8" s="285" t="s">
        <v>190</v>
      </c>
      <c r="R8" s="285" t="s">
        <v>141</v>
      </c>
      <c r="S8" s="285" t="s">
        <v>191</v>
      </c>
      <c r="T8" s="285" t="s">
        <v>190</v>
      </c>
      <c r="U8" s="283"/>
    </row>
    <row r="9" spans="1:21" s="195" customFormat="1" ht="10.5" customHeight="1">
      <c r="A9" s="299"/>
      <c r="B9" s="100" t="s">
        <v>189</v>
      </c>
      <c r="C9" s="101" t="s">
        <v>188</v>
      </c>
      <c r="D9" s="101" t="s">
        <v>249</v>
      </c>
      <c r="E9" s="102" t="s">
        <v>4</v>
      </c>
      <c r="F9" s="102" t="s">
        <v>5</v>
      </c>
      <c r="G9" s="102" t="s">
        <v>6</v>
      </c>
      <c r="H9" s="102" t="s">
        <v>7</v>
      </c>
      <c r="I9" s="103" t="s">
        <v>248</v>
      </c>
      <c r="J9" s="102" t="s">
        <v>5</v>
      </c>
      <c r="K9" s="178" t="s">
        <v>6</v>
      </c>
      <c r="L9" s="102" t="s">
        <v>7</v>
      </c>
      <c r="M9" s="177" t="s">
        <v>247</v>
      </c>
      <c r="N9" s="106" t="s">
        <v>187</v>
      </c>
      <c r="O9" s="286"/>
      <c r="P9" s="286"/>
      <c r="Q9" s="286"/>
      <c r="R9" s="286"/>
      <c r="S9" s="286"/>
      <c r="T9" s="286"/>
      <c r="U9" s="284"/>
    </row>
    <row r="10" spans="1:21" s="195" customFormat="1" ht="6" customHeight="1">
      <c r="A10" s="180"/>
      <c r="B10" s="107"/>
      <c r="C10" s="197"/>
      <c r="D10" s="197"/>
      <c r="E10" s="179"/>
      <c r="F10" s="179"/>
      <c r="G10" s="179"/>
      <c r="H10" s="179"/>
      <c r="I10" s="196"/>
      <c r="J10" s="179"/>
      <c r="K10" s="179"/>
      <c r="L10" s="179"/>
      <c r="M10" s="198"/>
      <c r="N10" s="197"/>
      <c r="O10" s="198"/>
      <c r="P10" s="198"/>
      <c r="Q10" s="198"/>
      <c r="R10" s="199"/>
      <c r="S10" s="198"/>
      <c r="T10" s="160"/>
      <c r="U10" s="176"/>
    </row>
    <row r="11" spans="1:21" s="195" customFormat="1" ht="10.5" customHeight="1">
      <c r="A11" s="197" t="s">
        <v>462</v>
      </c>
      <c r="B11" s="113">
        <v>238</v>
      </c>
      <c r="C11" s="200">
        <v>180</v>
      </c>
      <c r="D11" s="200">
        <v>57015.6</v>
      </c>
      <c r="E11" s="200">
        <v>371882</v>
      </c>
      <c r="F11" s="200">
        <v>203633</v>
      </c>
      <c r="G11" s="200">
        <v>145082</v>
      </c>
      <c r="H11" s="200">
        <v>23167</v>
      </c>
      <c r="I11" s="200">
        <v>66999261</v>
      </c>
      <c r="J11" s="200">
        <v>43802129</v>
      </c>
      <c r="K11" s="200">
        <v>19386958</v>
      </c>
      <c r="L11" s="200">
        <v>3810174</v>
      </c>
      <c r="M11" s="200">
        <v>243111</v>
      </c>
      <c r="N11" s="200">
        <v>239.56134453781513</v>
      </c>
      <c r="O11" s="200">
        <v>1562.5294117647059</v>
      </c>
      <c r="P11" s="200">
        <v>281509.5</v>
      </c>
      <c r="Q11" s="200">
        <v>1021.4747899159664</v>
      </c>
      <c r="R11" s="200">
        <v>6.5224605195770984</v>
      </c>
      <c r="S11" s="200">
        <v>1175.1040241618084</v>
      </c>
      <c r="T11" s="162">
        <v>4.2639382905731065</v>
      </c>
      <c r="U11" s="197" t="s">
        <v>462</v>
      </c>
    </row>
    <row r="12" spans="1:21" s="195" customFormat="1" ht="10.5" customHeight="1">
      <c r="A12" s="197" t="s">
        <v>463</v>
      </c>
      <c r="B12" s="113">
        <v>239</v>
      </c>
      <c r="C12" s="200">
        <v>180</v>
      </c>
      <c r="D12" s="200">
        <v>57097.3</v>
      </c>
      <c r="E12" s="200">
        <v>379216</v>
      </c>
      <c r="F12" s="200">
        <v>208337</v>
      </c>
      <c r="G12" s="200">
        <v>147748</v>
      </c>
      <c r="H12" s="200">
        <v>23131</v>
      </c>
      <c r="I12" s="200">
        <v>68382668</v>
      </c>
      <c r="J12" s="200">
        <v>44808181</v>
      </c>
      <c r="K12" s="200">
        <v>19759924</v>
      </c>
      <c r="L12" s="200">
        <v>3814563</v>
      </c>
      <c r="M12" s="200">
        <v>244060</v>
      </c>
      <c r="N12" s="200">
        <v>238.4</v>
      </c>
      <c r="O12" s="200">
        <v>1583</v>
      </c>
      <c r="P12" s="200">
        <v>285541</v>
      </c>
      <c r="Q12" s="200">
        <v>1019</v>
      </c>
      <c r="R12" s="200">
        <v>6.6</v>
      </c>
      <c r="S12" s="200">
        <v>1197.6500000000001</v>
      </c>
      <c r="T12" s="162">
        <v>4.274</v>
      </c>
      <c r="U12" s="197" t="s">
        <v>463</v>
      </c>
    </row>
    <row r="13" spans="1:21" s="195" customFormat="1" ht="10.5" customHeight="1">
      <c r="A13" s="197" t="s">
        <v>464</v>
      </c>
      <c r="B13" s="113">
        <v>240</v>
      </c>
      <c r="C13" s="200">
        <v>180</v>
      </c>
      <c r="D13" s="200">
        <v>57131.3</v>
      </c>
      <c r="E13" s="200">
        <v>387365</v>
      </c>
      <c r="F13" s="200">
        <v>211230</v>
      </c>
      <c r="G13" s="200">
        <v>153016</v>
      </c>
      <c r="H13" s="200">
        <v>23119</v>
      </c>
      <c r="I13" s="200">
        <v>69496682</v>
      </c>
      <c r="J13" s="200">
        <v>45188470</v>
      </c>
      <c r="K13" s="200">
        <v>20495475</v>
      </c>
      <c r="L13" s="200">
        <v>3812737</v>
      </c>
      <c r="M13" s="200">
        <v>243015</v>
      </c>
      <c r="N13" s="200">
        <v>238.4</v>
      </c>
      <c r="O13" s="200">
        <v>1617</v>
      </c>
      <c r="P13" s="200">
        <v>290040</v>
      </c>
      <c r="Q13" s="200">
        <v>1014</v>
      </c>
      <c r="R13" s="200">
        <v>6.8</v>
      </c>
      <c r="S13" s="200">
        <v>1216.44</v>
      </c>
      <c r="T13" s="162">
        <v>4.2539999999999996</v>
      </c>
      <c r="U13" s="197" t="s">
        <v>464</v>
      </c>
    </row>
    <row r="14" spans="1:21" s="195" customFormat="1" ht="10.5" customHeight="1">
      <c r="A14" s="197" t="s">
        <v>465</v>
      </c>
      <c r="B14" s="113">
        <v>242</v>
      </c>
      <c r="C14" s="200">
        <v>180</v>
      </c>
      <c r="D14" s="200">
        <v>58001.1</v>
      </c>
      <c r="E14" s="200">
        <v>396564</v>
      </c>
      <c r="F14" s="200">
        <v>213961</v>
      </c>
      <c r="G14" s="200">
        <v>159608</v>
      </c>
      <c r="H14" s="200">
        <v>22995</v>
      </c>
      <c r="I14" s="200">
        <v>70611665</v>
      </c>
      <c r="J14" s="200">
        <v>45396817</v>
      </c>
      <c r="K14" s="200">
        <v>21413290</v>
      </c>
      <c r="L14" s="200">
        <v>3801558</v>
      </c>
      <c r="M14" s="200">
        <v>238041</v>
      </c>
      <c r="N14" s="200">
        <v>239.8</v>
      </c>
      <c r="O14" s="200">
        <v>1640</v>
      </c>
      <c r="P14" s="200">
        <v>291956</v>
      </c>
      <c r="Q14" s="200">
        <v>984</v>
      </c>
      <c r="R14" s="200">
        <v>6.8</v>
      </c>
      <c r="S14" s="200">
        <v>1217.42</v>
      </c>
      <c r="T14" s="162">
        <v>4.1040000000000001</v>
      </c>
      <c r="U14" s="197" t="s">
        <v>465</v>
      </c>
    </row>
    <row r="15" spans="1:21" s="204" customFormat="1" ht="10.5" customHeight="1">
      <c r="A15" s="201" t="s">
        <v>466</v>
      </c>
      <c r="B15" s="167">
        <v>242</v>
      </c>
      <c r="C15" s="202">
        <v>180</v>
      </c>
      <c r="D15" s="202">
        <v>57964.851366120216</v>
      </c>
      <c r="E15" s="202">
        <v>399914.74863387976</v>
      </c>
      <c r="F15" s="202">
        <v>208276.77868852459</v>
      </c>
      <c r="G15" s="202">
        <v>167930</v>
      </c>
      <c r="H15" s="202">
        <v>23708</v>
      </c>
      <c r="I15" s="202">
        <v>70432824</v>
      </c>
      <c r="J15" s="202">
        <v>44048636</v>
      </c>
      <c r="K15" s="202">
        <v>22465500</v>
      </c>
      <c r="L15" s="202">
        <v>3918688</v>
      </c>
      <c r="M15" s="202">
        <v>240265</v>
      </c>
      <c r="N15" s="202">
        <v>239.7</v>
      </c>
      <c r="O15" s="202">
        <v>1654</v>
      </c>
      <c r="P15" s="202">
        <v>291216</v>
      </c>
      <c r="Q15" s="202">
        <v>993</v>
      </c>
      <c r="R15" s="202">
        <v>6.9</v>
      </c>
      <c r="S15" s="202">
        <v>1215.0999999999999</v>
      </c>
      <c r="T15" s="203">
        <v>4.1449999999999996</v>
      </c>
      <c r="U15" s="201" t="s">
        <v>466</v>
      </c>
    </row>
    <row r="16" spans="1:21" s="195" customFormat="1" ht="6" customHeight="1">
      <c r="A16" s="205"/>
      <c r="B16" s="113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162"/>
      <c r="U16" s="172"/>
    </row>
    <row r="17" spans="1:21" s="195" customFormat="1" ht="10.5" customHeight="1">
      <c r="A17" s="197" t="s">
        <v>467</v>
      </c>
      <c r="B17" s="113">
        <v>242</v>
      </c>
      <c r="C17" s="200">
        <v>180</v>
      </c>
      <c r="D17" s="200">
        <v>58280.72</v>
      </c>
      <c r="E17" s="200">
        <v>420621.56666666665</v>
      </c>
      <c r="F17" s="200">
        <v>243132.73333333334</v>
      </c>
      <c r="G17" s="200">
        <v>153390</v>
      </c>
      <c r="H17" s="200">
        <v>24099</v>
      </c>
      <c r="I17" s="200">
        <v>77078571</v>
      </c>
      <c r="J17" s="206">
        <v>51493427</v>
      </c>
      <c r="K17" s="200">
        <v>21602048</v>
      </c>
      <c r="L17" s="200">
        <v>3983096</v>
      </c>
      <c r="M17" s="200">
        <v>208947</v>
      </c>
      <c r="N17" s="200">
        <v>240.6</v>
      </c>
      <c r="O17" s="200">
        <v>1736</v>
      </c>
      <c r="P17" s="200">
        <v>318156</v>
      </c>
      <c r="Q17" s="200">
        <v>862</v>
      </c>
      <c r="R17" s="200">
        <v>7.2</v>
      </c>
      <c r="S17" s="200">
        <v>1322.54</v>
      </c>
      <c r="T17" s="162">
        <v>3.585</v>
      </c>
      <c r="U17" s="107" t="s">
        <v>467</v>
      </c>
    </row>
    <row r="18" spans="1:21" s="195" customFormat="1" ht="10.5" customHeight="1">
      <c r="A18" s="197" t="s">
        <v>468</v>
      </c>
      <c r="B18" s="113">
        <v>242</v>
      </c>
      <c r="C18" s="200">
        <v>180</v>
      </c>
      <c r="D18" s="200">
        <v>57931.193548387098</v>
      </c>
      <c r="E18" s="200">
        <v>422732.45161290321</v>
      </c>
      <c r="F18" s="200">
        <v>219474.4193548387</v>
      </c>
      <c r="G18" s="200">
        <v>179936</v>
      </c>
      <c r="H18" s="200">
        <v>23322</v>
      </c>
      <c r="I18" s="200">
        <v>73347320</v>
      </c>
      <c r="J18" s="206">
        <v>46008842</v>
      </c>
      <c r="K18" s="200">
        <v>23483902</v>
      </c>
      <c r="L18" s="200">
        <v>3854576</v>
      </c>
      <c r="M18" s="200">
        <v>214882</v>
      </c>
      <c r="N18" s="200">
        <v>239.6</v>
      </c>
      <c r="O18" s="200">
        <v>1748</v>
      </c>
      <c r="P18" s="200">
        <v>303331</v>
      </c>
      <c r="Q18" s="200">
        <v>889</v>
      </c>
      <c r="R18" s="200">
        <v>7.3</v>
      </c>
      <c r="S18" s="200">
        <v>1266.1099999999999</v>
      </c>
      <c r="T18" s="162">
        <v>3.7090000000000001</v>
      </c>
      <c r="U18" s="107" t="s">
        <v>468</v>
      </c>
    </row>
    <row r="19" spans="1:21" s="195" customFormat="1" ht="10.5" customHeight="1">
      <c r="A19" s="197" t="s">
        <v>469</v>
      </c>
      <c r="B19" s="113">
        <v>241</v>
      </c>
      <c r="C19" s="200">
        <v>180</v>
      </c>
      <c r="D19" s="200">
        <v>57951.920000000006</v>
      </c>
      <c r="E19" s="200">
        <v>418322.06666666665</v>
      </c>
      <c r="F19" s="200">
        <v>205278.16666666666</v>
      </c>
      <c r="G19" s="200">
        <v>188945</v>
      </c>
      <c r="H19" s="200">
        <v>24099</v>
      </c>
      <c r="I19" s="200">
        <v>72436078.033333302</v>
      </c>
      <c r="J19" s="206">
        <v>43540597</v>
      </c>
      <c r="K19" s="200">
        <v>24912385</v>
      </c>
      <c r="L19" s="200">
        <v>3983096</v>
      </c>
      <c r="M19" s="200">
        <v>244713</v>
      </c>
      <c r="N19" s="200">
        <v>240.7</v>
      </c>
      <c r="O19" s="200">
        <v>1738</v>
      </c>
      <c r="P19" s="200">
        <v>300898</v>
      </c>
      <c r="Q19" s="200">
        <v>1017</v>
      </c>
      <c r="R19" s="200">
        <v>7.2</v>
      </c>
      <c r="S19" s="200">
        <v>1249.93</v>
      </c>
      <c r="T19" s="162">
        <v>4.2229999999999999</v>
      </c>
      <c r="U19" s="107" t="s">
        <v>469</v>
      </c>
    </row>
    <row r="20" spans="1:21" s="195" customFormat="1" ht="10.5" customHeight="1">
      <c r="A20" s="197" t="s">
        <v>470</v>
      </c>
      <c r="B20" s="113">
        <v>243</v>
      </c>
      <c r="C20" s="200">
        <v>180</v>
      </c>
      <c r="D20" s="200">
        <v>58416.877419354845</v>
      </c>
      <c r="E20" s="200">
        <v>415276.90322580643</v>
      </c>
      <c r="F20" s="200">
        <v>218966.4193548387</v>
      </c>
      <c r="G20" s="200">
        <v>172989</v>
      </c>
      <c r="H20" s="200">
        <v>23322</v>
      </c>
      <c r="I20" s="200">
        <v>73139030</v>
      </c>
      <c r="J20" s="206">
        <v>46214663</v>
      </c>
      <c r="K20" s="200">
        <v>23069791</v>
      </c>
      <c r="L20" s="200">
        <v>3854576</v>
      </c>
      <c r="M20" s="200">
        <v>302675</v>
      </c>
      <c r="N20" s="200">
        <v>240.7</v>
      </c>
      <c r="O20" s="200">
        <v>1711</v>
      </c>
      <c r="P20" s="200">
        <v>301344</v>
      </c>
      <c r="Q20" s="200">
        <v>1247</v>
      </c>
      <c r="R20" s="200">
        <v>7.1</v>
      </c>
      <c r="S20" s="200">
        <v>1252.02</v>
      </c>
      <c r="T20" s="162">
        <v>5.181</v>
      </c>
      <c r="U20" s="107" t="s">
        <v>470</v>
      </c>
    </row>
    <row r="21" spans="1:21" s="195" customFormat="1" ht="10.5" customHeight="1">
      <c r="A21" s="197" t="s">
        <v>471</v>
      </c>
      <c r="B21" s="113">
        <v>240</v>
      </c>
      <c r="C21" s="200">
        <v>180</v>
      </c>
      <c r="D21" s="200">
        <v>57401.606451612904</v>
      </c>
      <c r="E21" s="200">
        <v>392745.06451612903</v>
      </c>
      <c r="F21" s="200">
        <v>208743</v>
      </c>
      <c r="G21" s="200">
        <v>160680</v>
      </c>
      <c r="H21" s="200">
        <v>23322</v>
      </c>
      <c r="I21" s="200">
        <v>69504911</v>
      </c>
      <c r="J21" s="206">
        <v>44063534</v>
      </c>
      <c r="K21" s="200">
        <v>21586768</v>
      </c>
      <c r="L21" s="200">
        <v>3854609</v>
      </c>
      <c r="M21" s="200">
        <v>324364</v>
      </c>
      <c r="N21" s="200">
        <v>238.8</v>
      </c>
      <c r="O21" s="200">
        <v>1634</v>
      </c>
      <c r="P21" s="200">
        <v>289137</v>
      </c>
      <c r="Q21" s="200">
        <v>1349</v>
      </c>
      <c r="R21" s="200">
        <v>6.8</v>
      </c>
      <c r="S21" s="200">
        <v>1210.8499999999999</v>
      </c>
      <c r="T21" s="162">
        <v>5.6509999999999998</v>
      </c>
      <c r="U21" s="107" t="s">
        <v>471</v>
      </c>
    </row>
    <row r="22" spans="1:21" s="195" customFormat="1" ht="10.5" customHeight="1">
      <c r="A22" s="197" t="s">
        <v>472</v>
      </c>
      <c r="B22" s="113">
        <v>241</v>
      </c>
      <c r="C22" s="200">
        <v>180</v>
      </c>
      <c r="D22" s="200">
        <v>57727.72</v>
      </c>
      <c r="E22" s="200">
        <v>421897.33333333331</v>
      </c>
      <c r="F22" s="200">
        <v>212166.96666666667</v>
      </c>
      <c r="G22" s="200">
        <v>185631</v>
      </c>
      <c r="H22" s="200">
        <v>24099</v>
      </c>
      <c r="I22" s="200">
        <v>73341273</v>
      </c>
      <c r="J22" s="206">
        <v>44792463</v>
      </c>
      <c r="K22" s="200">
        <v>24565714</v>
      </c>
      <c r="L22" s="200">
        <v>3983096</v>
      </c>
      <c r="M22" s="200">
        <v>303551</v>
      </c>
      <c r="N22" s="200">
        <v>239.8</v>
      </c>
      <c r="O22" s="200">
        <v>1753</v>
      </c>
      <c r="P22" s="200">
        <v>304658</v>
      </c>
      <c r="Q22" s="200">
        <v>1261</v>
      </c>
      <c r="R22" s="200">
        <v>7.3</v>
      </c>
      <c r="S22" s="200">
        <v>1270.47</v>
      </c>
      <c r="T22" s="162">
        <v>5.258</v>
      </c>
      <c r="U22" s="107" t="s">
        <v>472</v>
      </c>
    </row>
    <row r="23" spans="1:21" s="195" customFormat="1" ht="10.5" customHeight="1">
      <c r="A23" s="197" t="s">
        <v>473</v>
      </c>
      <c r="B23" s="113">
        <v>242</v>
      </c>
      <c r="C23" s="200">
        <v>180</v>
      </c>
      <c r="D23" s="200">
        <v>58057.987096774195</v>
      </c>
      <c r="E23" s="200">
        <v>416932.09677419357</v>
      </c>
      <c r="F23" s="200">
        <v>205233.19354838709</v>
      </c>
      <c r="G23" s="200">
        <v>188377</v>
      </c>
      <c r="H23" s="200">
        <v>23322</v>
      </c>
      <c r="I23" s="200">
        <v>71905576</v>
      </c>
      <c r="J23" s="206">
        <v>43433379</v>
      </c>
      <c r="K23" s="200">
        <v>24618105</v>
      </c>
      <c r="L23" s="200">
        <v>3854092</v>
      </c>
      <c r="M23" s="200">
        <v>246866</v>
      </c>
      <c r="N23" s="200">
        <v>240.2</v>
      </c>
      <c r="O23" s="200">
        <v>1725</v>
      </c>
      <c r="P23" s="200">
        <v>297527</v>
      </c>
      <c r="Q23" s="200">
        <v>1021</v>
      </c>
      <c r="R23" s="200">
        <v>7.2</v>
      </c>
      <c r="S23" s="200">
        <v>1238.51</v>
      </c>
      <c r="T23" s="162">
        <v>4.2519999999999998</v>
      </c>
      <c r="U23" s="107" t="s">
        <v>474</v>
      </c>
    </row>
    <row r="24" spans="1:21" s="195" customFormat="1" ht="10.5" customHeight="1">
      <c r="A24" s="197" t="s">
        <v>475</v>
      </c>
      <c r="B24" s="113">
        <v>245</v>
      </c>
      <c r="C24" s="200">
        <v>180</v>
      </c>
      <c r="D24" s="200">
        <v>58507.973333333335</v>
      </c>
      <c r="E24" s="200">
        <v>447490.96666666667</v>
      </c>
      <c r="F24" s="200">
        <v>242394</v>
      </c>
      <c r="G24" s="200">
        <v>180998</v>
      </c>
      <c r="H24" s="200">
        <v>24099</v>
      </c>
      <c r="I24" s="200">
        <v>78948457</v>
      </c>
      <c r="J24" s="206">
        <v>51067887</v>
      </c>
      <c r="K24" s="200">
        <v>23897975</v>
      </c>
      <c r="L24" s="200">
        <v>3982595</v>
      </c>
      <c r="M24" s="200">
        <v>212867</v>
      </c>
      <c r="N24" s="200">
        <v>239.3</v>
      </c>
      <c r="O24" s="200">
        <v>1830</v>
      </c>
      <c r="P24" s="200">
        <v>322854</v>
      </c>
      <c r="Q24" s="200">
        <v>871</v>
      </c>
      <c r="R24" s="200">
        <v>7.6</v>
      </c>
      <c r="S24" s="200">
        <v>1349.36</v>
      </c>
      <c r="T24" s="162">
        <v>3.6379999999999999</v>
      </c>
      <c r="U24" s="107" t="s">
        <v>476</v>
      </c>
    </row>
    <row r="25" spans="1:21" s="195" customFormat="1" ht="10.5" customHeight="1">
      <c r="A25" s="197" t="s">
        <v>477</v>
      </c>
      <c r="B25" s="113">
        <v>243</v>
      </c>
      <c r="C25" s="200">
        <v>180</v>
      </c>
      <c r="D25" s="200">
        <v>58031.316129032261</v>
      </c>
      <c r="E25" s="200">
        <v>394641.90322580643</v>
      </c>
      <c r="F25" s="200">
        <v>214717.45161290321</v>
      </c>
      <c r="G25" s="200">
        <v>156603</v>
      </c>
      <c r="H25" s="200">
        <v>23322</v>
      </c>
      <c r="I25" s="200">
        <v>70321959</v>
      </c>
      <c r="J25" s="206">
        <v>45548134</v>
      </c>
      <c r="K25" s="200">
        <v>20919701</v>
      </c>
      <c r="L25" s="200">
        <v>3854124</v>
      </c>
      <c r="M25" s="200">
        <v>209863</v>
      </c>
      <c r="N25" s="200">
        <v>239</v>
      </c>
      <c r="O25" s="200">
        <v>1626</v>
      </c>
      <c r="P25" s="200">
        <v>289660</v>
      </c>
      <c r="Q25" s="200">
        <v>864</v>
      </c>
      <c r="R25" s="200">
        <v>6.8</v>
      </c>
      <c r="S25" s="200">
        <v>1211.79</v>
      </c>
      <c r="T25" s="162">
        <v>3.6160000000000001</v>
      </c>
      <c r="U25" s="107" t="s">
        <v>478</v>
      </c>
    </row>
    <row r="26" spans="1:21" s="195" customFormat="1" ht="10.5" customHeight="1">
      <c r="A26" s="197" t="s">
        <v>479</v>
      </c>
      <c r="B26" s="113">
        <v>240</v>
      </c>
      <c r="C26" s="200">
        <v>180</v>
      </c>
      <c r="D26" s="200">
        <v>57597.535483870968</v>
      </c>
      <c r="E26" s="200">
        <v>375287.87096774194</v>
      </c>
      <c r="F26" s="200">
        <v>195817.32258064515</v>
      </c>
      <c r="G26" s="200">
        <v>156149</v>
      </c>
      <c r="H26" s="200">
        <v>23322</v>
      </c>
      <c r="I26" s="200">
        <v>66236630</v>
      </c>
      <c r="J26" s="206">
        <v>41441846</v>
      </c>
      <c r="K26" s="200">
        <v>20940692</v>
      </c>
      <c r="L26" s="200">
        <v>3854092</v>
      </c>
      <c r="M26" s="200">
        <v>208948</v>
      </c>
      <c r="N26" s="200">
        <v>239.5</v>
      </c>
      <c r="O26" s="200">
        <v>1561</v>
      </c>
      <c r="P26" s="200">
        <v>275468</v>
      </c>
      <c r="Q26" s="200">
        <v>869</v>
      </c>
      <c r="R26" s="200">
        <v>6.5</v>
      </c>
      <c r="S26" s="200">
        <v>1149.99</v>
      </c>
      <c r="T26" s="162">
        <v>3.6280000000000001</v>
      </c>
      <c r="U26" s="107" t="s">
        <v>479</v>
      </c>
    </row>
    <row r="27" spans="1:21" s="195" customFormat="1" ht="10.5" customHeight="1">
      <c r="A27" s="197" t="s">
        <v>480</v>
      </c>
      <c r="B27" s="113">
        <v>242</v>
      </c>
      <c r="C27" s="200">
        <v>180</v>
      </c>
      <c r="D27" s="200">
        <v>57651.958620689657</v>
      </c>
      <c r="E27" s="200">
        <v>377202.62068965519</v>
      </c>
      <c r="F27" s="200">
        <v>186917</v>
      </c>
      <c r="G27" s="200">
        <v>165356</v>
      </c>
      <c r="H27" s="200">
        <v>24930</v>
      </c>
      <c r="I27" s="200">
        <v>66238849</v>
      </c>
      <c r="J27" s="206">
        <v>39780390</v>
      </c>
      <c r="K27" s="200">
        <v>22338533</v>
      </c>
      <c r="L27" s="200">
        <v>4119926</v>
      </c>
      <c r="M27" s="200">
        <v>204801</v>
      </c>
      <c r="N27" s="200">
        <v>238.4</v>
      </c>
      <c r="O27" s="200">
        <v>1560</v>
      </c>
      <c r="P27" s="200">
        <v>273870</v>
      </c>
      <c r="Q27" s="200">
        <v>847</v>
      </c>
      <c r="R27" s="200">
        <v>6.5</v>
      </c>
      <c r="S27" s="200">
        <v>1148.94</v>
      </c>
      <c r="T27" s="162">
        <v>3.552</v>
      </c>
      <c r="U27" s="107" t="s">
        <v>480</v>
      </c>
    </row>
    <row r="28" spans="1:21" s="195" customFormat="1" ht="10.5" customHeight="1">
      <c r="A28" s="197" t="s">
        <v>481</v>
      </c>
      <c r="B28" s="113">
        <v>242</v>
      </c>
      <c r="C28" s="200">
        <v>180</v>
      </c>
      <c r="D28" s="200">
        <v>58020.864516129033</v>
      </c>
      <c r="E28" s="200">
        <v>297866.41935483873</v>
      </c>
      <c r="F28" s="200">
        <v>147356.48387096773</v>
      </c>
      <c r="G28" s="200">
        <v>127144</v>
      </c>
      <c r="H28" s="200">
        <v>23366</v>
      </c>
      <c r="I28" s="200">
        <v>53072179</v>
      </c>
      <c r="J28" s="206">
        <v>31397300</v>
      </c>
      <c r="K28" s="200">
        <v>17807226</v>
      </c>
      <c r="L28" s="200">
        <v>3867653</v>
      </c>
      <c r="M28" s="200">
        <v>198711</v>
      </c>
      <c r="N28" s="200">
        <v>239.4</v>
      </c>
      <c r="O28" s="200">
        <v>1229</v>
      </c>
      <c r="P28" s="200">
        <v>218956</v>
      </c>
      <c r="Q28" s="200">
        <v>820</v>
      </c>
      <c r="R28" s="200">
        <v>5.0999999999999996</v>
      </c>
      <c r="S28" s="200">
        <v>915</v>
      </c>
      <c r="T28" s="162">
        <v>3.42</v>
      </c>
      <c r="U28" s="107" t="s">
        <v>481</v>
      </c>
    </row>
    <row r="29" spans="1:21" s="195" customFormat="1" ht="6" customHeight="1">
      <c r="A29" s="126"/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73"/>
      <c r="U29" s="126"/>
    </row>
    <row r="30" spans="1:21" s="195" customFormat="1" ht="10.5">
      <c r="A30" s="195" t="s">
        <v>303</v>
      </c>
    </row>
    <row r="31" spans="1:21" s="195" customFormat="1" ht="10.5">
      <c r="A31" s="195" t="s">
        <v>230</v>
      </c>
    </row>
    <row r="32" spans="1:21" ht="10.5" customHeight="1"/>
    <row r="33" spans="20:20" ht="10.5" customHeight="1"/>
    <row r="34" spans="20:20" ht="10.5" customHeight="1">
      <c r="T34" s="129"/>
    </row>
    <row r="35" spans="20:20" ht="10.5" customHeight="1"/>
    <row r="36" spans="20:20" ht="10.5" customHeight="1">
      <c r="T36" s="129"/>
    </row>
    <row r="37" spans="20:20" ht="10.5" customHeight="1">
      <c r="T37" s="129"/>
    </row>
    <row r="38" spans="20:20" ht="10.5" customHeight="1">
      <c r="T38" s="129"/>
    </row>
    <row r="39" spans="20:20" ht="10.5" customHeight="1">
      <c r="T39" s="129"/>
    </row>
    <row r="40" spans="20:20" ht="10.5" customHeight="1">
      <c r="T40" s="129"/>
    </row>
    <row r="41" spans="20:20" ht="10.5" customHeight="1">
      <c r="T41" s="129"/>
    </row>
    <row r="42" spans="20:20" ht="10.5" customHeight="1">
      <c r="T42" s="129"/>
    </row>
    <row r="43" spans="20:20" ht="10.5" customHeight="1">
      <c r="T43" s="129"/>
    </row>
    <row r="44" spans="20:20" ht="10.5" customHeight="1">
      <c r="T44" s="129"/>
    </row>
  </sheetData>
  <mergeCells count="19">
    <mergeCell ref="H7:H8"/>
    <mergeCell ref="A7:A9"/>
    <mergeCell ref="B7:B8"/>
    <mergeCell ref="C7:C8"/>
    <mergeCell ref="D7:D8"/>
    <mergeCell ref="E7:G8"/>
    <mergeCell ref="I7:J8"/>
    <mergeCell ref="K7:K8"/>
    <mergeCell ref="L7:L8"/>
    <mergeCell ref="M7:M8"/>
    <mergeCell ref="N7:Q7"/>
    <mergeCell ref="U7:U9"/>
    <mergeCell ref="O8:O9"/>
    <mergeCell ref="P8:P9"/>
    <mergeCell ref="Q8:Q9"/>
    <mergeCell ref="R8:R9"/>
    <mergeCell ref="S8:S9"/>
    <mergeCell ref="T8:T9"/>
    <mergeCell ref="R7:T7"/>
  </mergeCells>
  <phoneticPr fontId="10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A13C-C191-4CF0-B0F3-FD329B0AEE31}">
  <sheetPr>
    <pageSetUpPr fitToPage="1"/>
  </sheetPr>
  <dimension ref="A1:U40"/>
  <sheetViews>
    <sheetView zoomScaleNormal="100" zoomScaleSheetLayoutView="100" workbookViewId="0"/>
  </sheetViews>
  <sheetFormatPr defaultRowHeight="13.5"/>
  <cols>
    <col min="1" max="1" width="10.625" style="90" customWidth="1"/>
    <col min="2" max="2" width="7.25" style="90" customWidth="1"/>
    <col min="3" max="3" width="8.25" style="90" customWidth="1"/>
    <col min="4" max="4" width="7.625" style="90" customWidth="1"/>
    <col min="5" max="8" width="8.75" style="90" customWidth="1"/>
    <col min="9" max="10" width="10.625" style="90" customWidth="1"/>
    <col min="11" max="11" width="10.75" style="90" customWidth="1"/>
    <col min="12" max="12" width="9.75" style="90" customWidth="1"/>
    <col min="13" max="13" width="9" style="90" customWidth="1"/>
    <col min="14" max="14" width="5.875" style="90" customWidth="1"/>
    <col min="15" max="15" width="6.5" style="90" customWidth="1"/>
    <col min="16" max="16" width="7.875" style="90" customWidth="1"/>
    <col min="17" max="17" width="8.25" style="90" customWidth="1"/>
    <col min="18" max="18" width="5.625" style="90" customWidth="1"/>
    <col min="19" max="19" width="7.25" style="90" customWidth="1"/>
    <col min="20" max="20" width="9" style="90"/>
    <col min="21" max="21" width="10.125" style="90" customWidth="1"/>
    <col min="22" max="16384" width="9" style="90"/>
  </cols>
  <sheetData>
    <row r="1" spans="1:21" s="145" customFormat="1" ht="13.5" customHeight="1"/>
    <row r="2" spans="1:21" s="175" customFormat="1" ht="13.5" customHeight="1">
      <c r="A2" s="174" t="s">
        <v>201</v>
      </c>
      <c r="E2" s="60"/>
      <c r="F2" s="60"/>
      <c r="H2" s="75"/>
      <c r="I2" s="174"/>
      <c r="J2" s="174"/>
      <c r="R2" s="134"/>
    </row>
    <row r="3" spans="1:21" s="175" customFormat="1" ht="10.5" customHeight="1">
      <c r="G3" s="76"/>
      <c r="H3" s="76"/>
      <c r="R3" s="134"/>
    </row>
    <row r="4" spans="1:21" s="175" customFormat="1" ht="13.5" customHeight="1">
      <c r="A4" s="28" t="s">
        <v>283</v>
      </c>
      <c r="G4" s="59"/>
      <c r="I4" s="28"/>
      <c r="J4" s="70"/>
      <c r="K4" s="174"/>
      <c r="L4" s="174"/>
    </row>
    <row r="5" spans="1:21" s="91" customFormat="1" ht="10.5" customHeight="1">
      <c r="G5" s="92"/>
      <c r="H5" s="93"/>
      <c r="I5" s="93"/>
      <c r="J5" s="93"/>
      <c r="K5" s="94"/>
      <c r="L5" s="94"/>
      <c r="M5" s="94"/>
    </row>
    <row r="6" spans="1:21" s="98" customFormat="1" ht="10.5" customHeight="1">
      <c r="A6" s="297" t="s">
        <v>155</v>
      </c>
      <c r="B6" s="300" t="s">
        <v>29</v>
      </c>
      <c r="C6" s="306" t="s">
        <v>197</v>
      </c>
      <c r="D6" s="285" t="s">
        <v>258</v>
      </c>
      <c r="E6" s="292" t="s">
        <v>257</v>
      </c>
      <c r="F6" s="302"/>
      <c r="G6" s="302"/>
      <c r="H6" s="287" t="s">
        <v>148</v>
      </c>
      <c r="I6" s="289" t="s">
        <v>147</v>
      </c>
      <c r="J6" s="290"/>
      <c r="K6" s="292" t="s">
        <v>146</v>
      </c>
      <c r="L6" s="287" t="s">
        <v>223</v>
      </c>
      <c r="M6" s="295" t="s">
        <v>254</v>
      </c>
      <c r="N6" s="279" t="s">
        <v>2</v>
      </c>
      <c r="O6" s="280"/>
      <c r="P6" s="280"/>
      <c r="Q6" s="281"/>
      <c r="R6" s="279" t="s">
        <v>0</v>
      </c>
      <c r="S6" s="280"/>
      <c r="T6" s="281"/>
      <c r="U6" s="282" t="s">
        <v>155</v>
      </c>
    </row>
    <row r="7" spans="1:21" s="98" customFormat="1" ht="10.5" customHeight="1">
      <c r="A7" s="298"/>
      <c r="B7" s="305"/>
      <c r="C7" s="307"/>
      <c r="D7" s="305"/>
      <c r="E7" s="303"/>
      <c r="F7" s="303"/>
      <c r="G7" s="303"/>
      <c r="H7" s="304"/>
      <c r="I7" s="291"/>
      <c r="J7" s="291"/>
      <c r="K7" s="293"/>
      <c r="L7" s="294"/>
      <c r="M7" s="296"/>
      <c r="N7" s="157" t="s">
        <v>194</v>
      </c>
      <c r="O7" s="285" t="s">
        <v>141</v>
      </c>
      <c r="P7" s="285" t="s">
        <v>139</v>
      </c>
      <c r="Q7" s="285" t="s">
        <v>190</v>
      </c>
      <c r="R7" s="285" t="s">
        <v>141</v>
      </c>
      <c r="S7" s="285" t="s">
        <v>191</v>
      </c>
      <c r="T7" s="285" t="s">
        <v>190</v>
      </c>
      <c r="U7" s="283"/>
    </row>
    <row r="8" spans="1:21" s="98" customFormat="1" ht="10.5" customHeight="1">
      <c r="A8" s="299"/>
      <c r="B8" s="100" t="s">
        <v>189</v>
      </c>
      <c r="C8" s="101" t="s">
        <v>188</v>
      </c>
      <c r="D8" s="101" t="s">
        <v>249</v>
      </c>
      <c r="E8" s="102" t="s">
        <v>4</v>
      </c>
      <c r="F8" s="102" t="s">
        <v>5</v>
      </c>
      <c r="G8" s="102" t="s">
        <v>6</v>
      </c>
      <c r="H8" s="102" t="s">
        <v>7</v>
      </c>
      <c r="I8" s="103" t="s">
        <v>248</v>
      </c>
      <c r="J8" s="102" t="s">
        <v>5</v>
      </c>
      <c r="K8" s="159" t="s">
        <v>6</v>
      </c>
      <c r="L8" s="102" t="s">
        <v>7</v>
      </c>
      <c r="M8" s="155" t="s">
        <v>247</v>
      </c>
      <c r="N8" s="106" t="s">
        <v>187</v>
      </c>
      <c r="O8" s="286"/>
      <c r="P8" s="286"/>
      <c r="Q8" s="286"/>
      <c r="R8" s="286"/>
      <c r="S8" s="286"/>
      <c r="T8" s="286"/>
      <c r="U8" s="284"/>
    </row>
    <row r="9" spans="1:21" s="111" customFormat="1" ht="6" customHeight="1">
      <c r="A9" s="156"/>
      <c r="B9" s="107"/>
      <c r="C9" s="108"/>
      <c r="D9" s="108"/>
      <c r="E9" s="158"/>
      <c r="F9" s="158"/>
      <c r="G9" s="158"/>
      <c r="H9" s="158"/>
      <c r="I9" s="104"/>
      <c r="J9" s="158"/>
      <c r="K9" s="158"/>
      <c r="L9" s="158"/>
      <c r="M9" s="109"/>
      <c r="N9" s="108"/>
      <c r="O9" s="109"/>
      <c r="P9" s="109"/>
      <c r="Q9" s="109"/>
      <c r="R9" s="110"/>
      <c r="S9" s="109"/>
      <c r="T9" s="160"/>
      <c r="U9" s="161"/>
    </row>
    <row r="10" spans="1:21" s="98" customFormat="1" ht="10.5" customHeight="1">
      <c r="A10" s="112" t="s">
        <v>442</v>
      </c>
      <c r="B10" s="113">
        <v>242</v>
      </c>
      <c r="C10" s="114">
        <v>180</v>
      </c>
      <c r="D10" s="114">
        <v>56923.3</v>
      </c>
      <c r="E10" s="114">
        <v>358953</v>
      </c>
      <c r="F10" s="114">
        <v>192826</v>
      </c>
      <c r="G10" s="114">
        <v>142964</v>
      </c>
      <c r="H10" s="114">
        <v>23163</v>
      </c>
      <c r="I10" s="114">
        <v>64522918</v>
      </c>
      <c r="J10" s="114">
        <v>41560712</v>
      </c>
      <c r="K10" s="114">
        <v>19144265</v>
      </c>
      <c r="L10" s="114">
        <v>3817941</v>
      </c>
      <c r="M10" s="114">
        <v>245058.98356164384</v>
      </c>
      <c r="N10" s="114">
        <v>235.2</v>
      </c>
      <c r="O10" s="114">
        <v>1483.2768595041323</v>
      </c>
      <c r="P10" s="114">
        <v>266623.62809917354</v>
      </c>
      <c r="Q10" s="114">
        <v>1013</v>
      </c>
      <c r="R10" s="114">
        <v>6.3</v>
      </c>
      <c r="S10" s="114">
        <v>1133.506279502418</v>
      </c>
      <c r="T10" s="162">
        <v>4.3049999999999997</v>
      </c>
      <c r="U10" s="163" t="s">
        <v>442</v>
      </c>
    </row>
    <row r="11" spans="1:21" s="98" customFormat="1" ht="10.5" customHeight="1">
      <c r="A11" s="115" t="s">
        <v>443</v>
      </c>
      <c r="B11" s="113">
        <v>238</v>
      </c>
      <c r="C11" s="114">
        <v>180</v>
      </c>
      <c r="D11" s="114">
        <v>57015.6</v>
      </c>
      <c r="E11" s="114">
        <v>371882</v>
      </c>
      <c r="F11" s="114">
        <v>203633</v>
      </c>
      <c r="G11" s="114">
        <v>145082</v>
      </c>
      <c r="H11" s="114">
        <v>23167</v>
      </c>
      <c r="I11" s="114">
        <v>66999261</v>
      </c>
      <c r="J11" s="114">
        <v>43802129</v>
      </c>
      <c r="K11" s="114">
        <v>19386958</v>
      </c>
      <c r="L11" s="114">
        <v>3810174</v>
      </c>
      <c r="M11" s="114">
        <v>243111</v>
      </c>
      <c r="N11" s="114">
        <v>239.56134453781513</v>
      </c>
      <c r="O11" s="114">
        <v>1562.5294117647059</v>
      </c>
      <c r="P11" s="114">
        <v>281509.5</v>
      </c>
      <c r="Q11" s="114">
        <v>1021.4747899159664</v>
      </c>
      <c r="R11" s="114">
        <v>6.5224605195770984</v>
      </c>
      <c r="S11" s="114">
        <v>1175.1040241618084</v>
      </c>
      <c r="T11" s="162">
        <v>4.2639382905731065</v>
      </c>
      <c r="U11" s="164" t="s">
        <v>443</v>
      </c>
    </row>
    <row r="12" spans="1:21" s="98" customFormat="1" ht="10.5" customHeight="1">
      <c r="A12" s="115" t="s">
        <v>444</v>
      </c>
      <c r="B12" s="113">
        <v>239</v>
      </c>
      <c r="C12" s="114">
        <v>180</v>
      </c>
      <c r="D12" s="114">
        <v>57097.3</v>
      </c>
      <c r="E12" s="114">
        <v>379216</v>
      </c>
      <c r="F12" s="114">
        <v>208337</v>
      </c>
      <c r="G12" s="114">
        <v>147748</v>
      </c>
      <c r="H12" s="114">
        <v>23131</v>
      </c>
      <c r="I12" s="114">
        <v>68382668</v>
      </c>
      <c r="J12" s="114">
        <v>44808181</v>
      </c>
      <c r="K12" s="114">
        <v>19759924</v>
      </c>
      <c r="L12" s="114">
        <v>3814563</v>
      </c>
      <c r="M12" s="114">
        <v>244060</v>
      </c>
      <c r="N12" s="114">
        <v>238.4</v>
      </c>
      <c r="O12" s="114">
        <v>1583</v>
      </c>
      <c r="P12" s="114">
        <v>285541</v>
      </c>
      <c r="Q12" s="114">
        <v>1019</v>
      </c>
      <c r="R12" s="114">
        <v>6.6</v>
      </c>
      <c r="S12" s="114">
        <v>1197.6500000000001</v>
      </c>
      <c r="T12" s="162">
        <v>4.274</v>
      </c>
      <c r="U12" s="164" t="s">
        <v>444</v>
      </c>
    </row>
    <row r="13" spans="1:21" s="98" customFormat="1" ht="10.5" customHeight="1">
      <c r="A13" s="115" t="s">
        <v>445</v>
      </c>
      <c r="B13" s="113">
        <v>240</v>
      </c>
      <c r="C13" s="117">
        <v>180</v>
      </c>
      <c r="D13" s="114">
        <v>57131.3</v>
      </c>
      <c r="E13" s="114">
        <v>387365</v>
      </c>
      <c r="F13" s="114">
        <v>211230</v>
      </c>
      <c r="G13" s="114">
        <v>153016</v>
      </c>
      <c r="H13" s="114">
        <v>23119</v>
      </c>
      <c r="I13" s="114">
        <v>69496682</v>
      </c>
      <c r="J13" s="117">
        <v>45188470</v>
      </c>
      <c r="K13" s="117">
        <v>20495475</v>
      </c>
      <c r="L13" s="117">
        <v>3812737</v>
      </c>
      <c r="M13" s="117">
        <v>243015</v>
      </c>
      <c r="N13" s="114">
        <v>238.4</v>
      </c>
      <c r="O13" s="114">
        <v>1617</v>
      </c>
      <c r="P13" s="114">
        <v>290040</v>
      </c>
      <c r="Q13" s="117">
        <v>1014</v>
      </c>
      <c r="R13" s="114">
        <v>6.8</v>
      </c>
      <c r="S13" s="114">
        <v>1216.44</v>
      </c>
      <c r="T13" s="165">
        <v>4.2539999999999996</v>
      </c>
      <c r="U13" s="164" t="s">
        <v>445</v>
      </c>
    </row>
    <row r="14" spans="1:21" s="123" customFormat="1" ht="10.5" customHeight="1">
      <c r="A14" s="166" t="s">
        <v>446</v>
      </c>
      <c r="B14" s="167">
        <v>242</v>
      </c>
      <c r="C14" s="168">
        <v>180</v>
      </c>
      <c r="D14" s="169">
        <v>58001.1</v>
      </c>
      <c r="E14" s="169">
        <v>396564</v>
      </c>
      <c r="F14" s="169">
        <v>213961</v>
      </c>
      <c r="G14" s="169">
        <v>159608</v>
      </c>
      <c r="H14" s="169">
        <v>22995</v>
      </c>
      <c r="I14" s="169">
        <v>70611665</v>
      </c>
      <c r="J14" s="168">
        <v>45396817</v>
      </c>
      <c r="K14" s="168">
        <v>21413290</v>
      </c>
      <c r="L14" s="168">
        <v>3801558</v>
      </c>
      <c r="M14" s="168">
        <v>238041</v>
      </c>
      <c r="N14" s="169">
        <v>239.8</v>
      </c>
      <c r="O14" s="169">
        <v>1640</v>
      </c>
      <c r="P14" s="169">
        <v>291956</v>
      </c>
      <c r="Q14" s="168">
        <v>984</v>
      </c>
      <c r="R14" s="169">
        <v>6.8</v>
      </c>
      <c r="S14" s="169">
        <v>1217.42</v>
      </c>
      <c r="T14" s="170">
        <v>4.1040000000000001</v>
      </c>
      <c r="U14" s="171" t="s">
        <v>446</v>
      </c>
    </row>
    <row r="15" spans="1:21" s="98" customFormat="1" ht="6" customHeight="1">
      <c r="A15" s="124"/>
      <c r="B15" s="113"/>
      <c r="C15" s="117"/>
      <c r="D15" s="114"/>
      <c r="E15" s="114"/>
      <c r="F15" s="114"/>
      <c r="G15" s="114"/>
      <c r="H15" s="114"/>
      <c r="I15" s="114"/>
      <c r="J15" s="117"/>
      <c r="K15" s="117"/>
      <c r="L15" s="117"/>
      <c r="M15" s="117"/>
      <c r="N15" s="114"/>
      <c r="O15" s="114"/>
      <c r="P15" s="114"/>
      <c r="Q15" s="117"/>
      <c r="R15" s="114"/>
      <c r="S15" s="114"/>
      <c r="T15" s="165"/>
      <c r="U15" s="172"/>
    </row>
    <row r="16" spans="1:21" s="98" customFormat="1" ht="10.5" customHeight="1">
      <c r="A16" s="116" t="s">
        <v>447</v>
      </c>
      <c r="B16" s="113">
        <v>243</v>
      </c>
      <c r="C16" s="117">
        <v>180</v>
      </c>
      <c r="D16" s="114">
        <v>58280.7</v>
      </c>
      <c r="E16" s="114">
        <v>402532</v>
      </c>
      <c r="F16" s="114">
        <v>236488</v>
      </c>
      <c r="G16" s="114">
        <v>142634</v>
      </c>
      <c r="H16" s="114">
        <v>23410</v>
      </c>
      <c r="I16" s="114">
        <v>74471283</v>
      </c>
      <c r="J16" s="125">
        <v>50422602</v>
      </c>
      <c r="K16" s="117">
        <v>20178447</v>
      </c>
      <c r="L16" s="117">
        <v>3870234</v>
      </c>
      <c r="M16" s="117">
        <v>204563</v>
      </c>
      <c r="N16" s="114">
        <v>239.8</v>
      </c>
      <c r="O16" s="114">
        <v>1656</v>
      </c>
      <c r="P16" s="114">
        <v>306382</v>
      </c>
      <c r="Q16" s="117">
        <v>842</v>
      </c>
      <c r="R16" s="114">
        <v>6.9</v>
      </c>
      <c r="S16" s="114">
        <v>1277.8</v>
      </c>
      <c r="T16" s="165">
        <v>3.51</v>
      </c>
      <c r="U16" s="164" t="s">
        <v>447</v>
      </c>
    </row>
    <row r="17" spans="1:21" s="98" customFormat="1" ht="10.5" customHeight="1">
      <c r="A17" s="116" t="s">
        <v>448</v>
      </c>
      <c r="B17" s="113">
        <v>242</v>
      </c>
      <c r="C17" s="117">
        <v>180</v>
      </c>
      <c r="D17" s="114">
        <v>58233</v>
      </c>
      <c r="E17" s="114">
        <v>409873</v>
      </c>
      <c r="F17" s="114">
        <v>214325</v>
      </c>
      <c r="G17" s="114">
        <v>172893</v>
      </c>
      <c r="H17" s="114">
        <v>22655</v>
      </c>
      <c r="I17" s="114">
        <v>71525364</v>
      </c>
      <c r="J17" s="125">
        <v>45210859</v>
      </c>
      <c r="K17" s="117">
        <v>22569149</v>
      </c>
      <c r="L17" s="117">
        <v>3745356</v>
      </c>
      <c r="M17" s="117">
        <v>210863</v>
      </c>
      <c r="N17" s="114">
        <v>240.6</v>
      </c>
      <c r="O17" s="114">
        <v>1693</v>
      </c>
      <c r="P17" s="114">
        <v>295481</v>
      </c>
      <c r="Q17" s="117">
        <v>871</v>
      </c>
      <c r="R17" s="114">
        <v>7</v>
      </c>
      <c r="S17" s="114">
        <v>1228.26</v>
      </c>
      <c r="T17" s="165">
        <v>3.621</v>
      </c>
      <c r="U17" s="164" t="s">
        <v>448</v>
      </c>
    </row>
    <row r="18" spans="1:21" s="98" customFormat="1" ht="10.5" customHeight="1">
      <c r="A18" s="116" t="s">
        <v>449</v>
      </c>
      <c r="B18" s="113">
        <v>242</v>
      </c>
      <c r="C18" s="117">
        <v>180</v>
      </c>
      <c r="D18" s="114">
        <v>58060.7</v>
      </c>
      <c r="E18" s="114">
        <v>408882</v>
      </c>
      <c r="F18" s="114">
        <v>205375</v>
      </c>
      <c r="G18" s="114">
        <v>180096</v>
      </c>
      <c r="H18" s="114">
        <v>23411</v>
      </c>
      <c r="I18" s="114">
        <v>71277943</v>
      </c>
      <c r="J18" s="125">
        <v>43649086</v>
      </c>
      <c r="K18" s="117">
        <v>23758589</v>
      </c>
      <c r="L18" s="117">
        <v>3870268</v>
      </c>
      <c r="M18" s="117">
        <v>238832</v>
      </c>
      <c r="N18" s="114">
        <v>239.8</v>
      </c>
      <c r="O18" s="114">
        <v>1689</v>
      </c>
      <c r="P18" s="114">
        <v>294375</v>
      </c>
      <c r="Q18" s="117">
        <v>986</v>
      </c>
      <c r="R18" s="114">
        <v>7</v>
      </c>
      <c r="S18" s="114">
        <v>1227.6500000000001</v>
      </c>
      <c r="T18" s="165">
        <v>4.1130000000000004</v>
      </c>
      <c r="U18" s="164" t="s">
        <v>449</v>
      </c>
    </row>
    <row r="19" spans="1:21" s="98" customFormat="1" ht="10.5" customHeight="1">
      <c r="A19" s="116" t="s">
        <v>450</v>
      </c>
      <c r="B19" s="113">
        <v>242</v>
      </c>
      <c r="C19" s="117">
        <v>180</v>
      </c>
      <c r="D19" s="114">
        <v>58140.4</v>
      </c>
      <c r="E19" s="114">
        <v>398244</v>
      </c>
      <c r="F19" s="114">
        <v>213325</v>
      </c>
      <c r="G19" s="114">
        <v>162263</v>
      </c>
      <c r="H19" s="114">
        <v>22656</v>
      </c>
      <c r="I19" s="114">
        <v>70634740</v>
      </c>
      <c r="J19" s="125">
        <v>45138372</v>
      </c>
      <c r="K19" s="117">
        <v>21750980</v>
      </c>
      <c r="L19" s="117">
        <v>3745388</v>
      </c>
      <c r="M19" s="117">
        <v>314675</v>
      </c>
      <c r="N19" s="114">
        <v>240.3</v>
      </c>
      <c r="O19" s="114">
        <v>1646</v>
      </c>
      <c r="P19" s="114">
        <v>291957</v>
      </c>
      <c r="Q19" s="117">
        <v>1301</v>
      </c>
      <c r="R19" s="114">
        <v>6.8</v>
      </c>
      <c r="S19" s="114">
        <v>1214.9000000000001</v>
      </c>
      <c r="T19" s="165">
        <v>5.4119999999999999</v>
      </c>
      <c r="U19" s="164" t="s">
        <v>450</v>
      </c>
    </row>
    <row r="20" spans="1:21" s="98" customFormat="1" ht="10.5" customHeight="1">
      <c r="A20" s="116" t="s">
        <v>451</v>
      </c>
      <c r="B20" s="113">
        <v>243</v>
      </c>
      <c r="C20" s="117">
        <v>180</v>
      </c>
      <c r="D20" s="114">
        <v>57827.6</v>
      </c>
      <c r="E20" s="114">
        <v>378202</v>
      </c>
      <c r="F20" s="114">
        <v>205174</v>
      </c>
      <c r="G20" s="114">
        <v>150372</v>
      </c>
      <c r="H20" s="114">
        <v>22656</v>
      </c>
      <c r="I20" s="114">
        <v>67560931</v>
      </c>
      <c r="J20" s="125">
        <v>43522733</v>
      </c>
      <c r="K20" s="117">
        <v>20292842</v>
      </c>
      <c r="L20" s="117">
        <v>3745356</v>
      </c>
      <c r="M20" s="117">
        <v>319917</v>
      </c>
      <c r="N20" s="114">
        <v>237.7</v>
      </c>
      <c r="O20" s="114">
        <v>1555</v>
      </c>
      <c r="P20" s="114">
        <v>277957</v>
      </c>
      <c r="Q20" s="117">
        <v>1315</v>
      </c>
      <c r="R20" s="114">
        <v>6.5</v>
      </c>
      <c r="S20" s="114">
        <v>1168.32</v>
      </c>
      <c r="T20" s="165">
        <v>5.532</v>
      </c>
      <c r="U20" s="164" t="s">
        <v>451</v>
      </c>
    </row>
    <row r="21" spans="1:21" s="98" customFormat="1" ht="10.5" customHeight="1">
      <c r="A21" s="116" t="s">
        <v>452</v>
      </c>
      <c r="B21" s="113">
        <v>239</v>
      </c>
      <c r="C21" s="117">
        <v>180</v>
      </c>
      <c r="D21" s="114">
        <v>57177.7</v>
      </c>
      <c r="E21" s="114">
        <v>387043</v>
      </c>
      <c r="F21" s="114">
        <v>200226</v>
      </c>
      <c r="G21" s="114">
        <v>163406</v>
      </c>
      <c r="H21" s="114">
        <v>23411</v>
      </c>
      <c r="I21" s="114">
        <v>68072848</v>
      </c>
      <c r="J21" s="125">
        <v>42475745</v>
      </c>
      <c r="K21" s="117">
        <v>21726835</v>
      </c>
      <c r="L21" s="117">
        <v>3870268</v>
      </c>
      <c r="M21" s="117">
        <v>282370</v>
      </c>
      <c r="N21" s="114">
        <v>238.8</v>
      </c>
      <c r="O21" s="114">
        <v>1616</v>
      </c>
      <c r="P21" s="114">
        <v>284269</v>
      </c>
      <c r="Q21" s="117">
        <v>1179</v>
      </c>
      <c r="R21" s="114">
        <v>6.8</v>
      </c>
      <c r="S21" s="114">
        <v>1190.55</v>
      </c>
      <c r="T21" s="165">
        <v>4.9379999999999997</v>
      </c>
      <c r="U21" s="164" t="s">
        <v>452</v>
      </c>
    </row>
    <row r="22" spans="1:21" s="98" customFormat="1" ht="10.5" customHeight="1">
      <c r="A22" s="116" t="s">
        <v>453</v>
      </c>
      <c r="B22" s="113">
        <v>243</v>
      </c>
      <c r="C22" s="117">
        <v>180</v>
      </c>
      <c r="D22" s="114">
        <v>58232.5</v>
      </c>
      <c r="E22" s="114">
        <v>404757</v>
      </c>
      <c r="F22" s="114">
        <v>211625</v>
      </c>
      <c r="G22" s="114">
        <v>170477</v>
      </c>
      <c r="H22" s="114">
        <v>22655</v>
      </c>
      <c r="I22" s="114">
        <v>71156359</v>
      </c>
      <c r="J22" s="125">
        <v>44860285</v>
      </c>
      <c r="K22" s="117">
        <v>22550686</v>
      </c>
      <c r="L22" s="117">
        <v>3745388</v>
      </c>
      <c r="M22" s="117">
        <v>236367</v>
      </c>
      <c r="N22" s="114">
        <v>239.4</v>
      </c>
      <c r="O22" s="114">
        <v>1664</v>
      </c>
      <c r="P22" s="114">
        <v>292553</v>
      </c>
      <c r="Q22" s="117">
        <v>972</v>
      </c>
      <c r="R22" s="114">
        <v>7</v>
      </c>
      <c r="S22" s="114">
        <v>1221.93</v>
      </c>
      <c r="T22" s="165">
        <v>4.0590000000000002</v>
      </c>
      <c r="U22" s="164" t="s">
        <v>454</v>
      </c>
    </row>
    <row r="23" spans="1:21" s="98" customFormat="1" ht="10.5" customHeight="1">
      <c r="A23" s="116" t="s">
        <v>455</v>
      </c>
      <c r="B23" s="113">
        <v>243</v>
      </c>
      <c r="C23" s="117">
        <v>180</v>
      </c>
      <c r="D23" s="114">
        <v>58676.3</v>
      </c>
      <c r="E23" s="114">
        <v>440243</v>
      </c>
      <c r="F23" s="114">
        <v>242893</v>
      </c>
      <c r="G23" s="114">
        <v>173939</v>
      </c>
      <c r="H23" s="114">
        <v>23411</v>
      </c>
      <c r="I23" s="114">
        <v>78320835</v>
      </c>
      <c r="J23" s="125">
        <v>51387792</v>
      </c>
      <c r="K23" s="117">
        <v>23062842</v>
      </c>
      <c r="L23" s="117">
        <v>3870201</v>
      </c>
      <c r="M23" s="117">
        <v>206287</v>
      </c>
      <c r="N23" s="114">
        <v>241.4</v>
      </c>
      <c r="O23" s="114">
        <v>1811</v>
      </c>
      <c r="P23" s="114">
        <v>322220</v>
      </c>
      <c r="Q23" s="117">
        <v>849</v>
      </c>
      <c r="R23" s="114">
        <v>7.5</v>
      </c>
      <c r="S23" s="114">
        <v>1334.79</v>
      </c>
      <c r="T23" s="165">
        <v>3.516</v>
      </c>
      <c r="U23" s="164" t="s">
        <v>456</v>
      </c>
    </row>
    <row r="24" spans="1:21" s="98" customFormat="1" ht="10.5" customHeight="1">
      <c r="A24" s="116" t="s">
        <v>457</v>
      </c>
      <c r="B24" s="113">
        <v>240</v>
      </c>
      <c r="C24" s="117">
        <v>180</v>
      </c>
      <c r="D24" s="114">
        <v>57867.4</v>
      </c>
      <c r="E24" s="114">
        <v>386870</v>
      </c>
      <c r="F24" s="114">
        <v>213793</v>
      </c>
      <c r="G24" s="114">
        <v>150421</v>
      </c>
      <c r="H24" s="114">
        <v>22656</v>
      </c>
      <c r="I24" s="114">
        <v>69398814</v>
      </c>
      <c r="J24" s="125">
        <v>45483566</v>
      </c>
      <c r="K24" s="117">
        <v>20169828</v>
      </c>
      <c r="L24" s="117">
        <v>3745420</v>
      </c>
      <c r="M24" s="117">
        <v>204763</v>
      </c>
      <c r="N24" s="114">
        <v>240.9</v>
      </c>
      <c r="O24" s="114">
        <v>1611</v>
      </c>
      <c r="P24" s="114">
        <v>288929</v>
      </c>
      <c r="Q24" s="117">
        <v>853</v>
      </c>
      <c r="R24" s="114">
        <v>6.7</v>
      </c>
      <c r="S24" s="114">
        <v>1199.27</v>
      </c>
      <c r="T24" s="165">
        <v>3.5379999999999998</v>
      </c>
      <c r="U24" s="164" t="s">
        <v>458</v>
      </c>
    </row>
    <row r="25" spans="1:21" s="98" customFormat="1" ht="10.5" customHeight="1">
      <c r="A25" s="116" t="s">
        <v>459</v>
      </c>
      <c r="B25" s="113">
        <v>239</v>
      </c>
      <c r="C25" s="117">
        <v>180</v>
      </c>
      <c r="D25" s="114">
        <v>57573.7</v>
      </c>
      <c r="E25" s="114">
        <v>365654</v>
      </c>
      <c r="F25" s="114">
        <v>190553</v>
      </c>
      <c r="G25" s="114">
        <v>152892</v>
      </c>
      <c r="H25" s="114">
        <v>22209</v>
      </c>
      <c r="I25" s="114">
        <v>64692183</v>
      </c>
      <c r="J25" s="125">
        <v>40523521</v>
      </c>
      <c r="K25" s="117">
        <v>20498532</v>
      </c>
      <c r="L25" s="117">
        <v>3670130</v>
      </c>
      <c r="M25" s="117">
        <v>212832</v>
      </c>
      <c r="N25" s="114">
        <v>240.6</v>
      </c>
      <c r="O25" s="114">
        <v>1528</v>
      </c>
      <c r="P25" s="114">
        <v>270350</v>
      </c>
      <c r="Q25" s="117">
        <v>889</v>
      </c>
      <c r="R25" s="114">
        <v>6.4</v>
      </c>
      <c r="S25" s="114">
        <v>1123.6400000000001</v>
      </c>
      <c r="T25" s="165">
        <v>3.6970000000000001</v>
      </c>
      <c r="U25" s="164" t="s">
        <v>459</v>
      </c>
    </row>
    <row r="26" spans="1:21" s="98" customFormat="1" ht="10.5" customHeight="1">
      <c r="A26" s="116" t="s">
        <v>460</v>
      </c>
      <c r="B26" s="113">
        <v>242</v>
      </c>
      <c r="C26" s="117">
        <v>180</v>
      </c>
      <c r="D26" s="114">
        <v>58030.7</v>
      </c>
      <c r="E26" s="114">
        <v>392370</v>
      </c>
      <c r="F26" s="114">
        <v>207336</v>
      </c>
      <c r="G26" s="114">
        <v>160445</v>
      </c>
      <c r="H26" s="114">
        <v>24589</v>
      </c>
      <c r="I26" s="114">
        <v>69832254</v>
      </c>
      <c r="J26" s="125">
        <v>44001825</v>
      </c>
      <c r="K26" s="117">
        <v>21767106</v>
      </c>
      <c r="L26" s="117">
        <v>4063323</v>
      </c>
      <c r="M26" s="117">
        <v>213767</v>
      </c>
      <c r="N26" s="114">
        <v>239.9</v>
      </c>
      <c r="O26" s="114">
        <v>1622</v>
      </c>
      <c r="P26" s="114">
        <v>288733</v>
      </c>
      <c r="Q26" s="117">
        <v>884</v>
      </c>
      <c r="R26" s="114">
        <v>6.8</v>
      </c>
      <c r="S26" s="114">
        <v>1203.3699999999999</v>
      </c>
      <c r="T26" s="165">
        <v>3.6840000000000002</v>
      </c>
      <c r="U26" s="164" t="s">
        <v>460</v>
      </c>
    </row>
    <row r="27" spans="1:21" s="98" customFormat="1" ht="10.5" customHeight="1">
      <c r="A27" s="116" t="s">
        <v>461</v>
      </c>
      <c r="B27" s="113">
        <v>243</v>
      </c>
      <c r="C27" s="117">
        <v>180</v>
      </c>
      <c r="D27" s="114">
        <v>57922</v>
      </c>
      <c r="E27" s="114">
        <v>385386</v>
      </c>
      <c r="F27" s="114">
        <v>226721</v>
      </c>
      <c r="G27" s="114">
        <v>136229</v>
      </c>
      <c r="H27" s="114">
        <v>22436</v>
      </c>
      <c r="I27" s="114">
        <v>70633777</v>
      </c>
      <c r="J27" s="125">
        <v>48155193</v>
      </c>
      <c r="K27" s="117">
        <v>18767030</v>
      </c>
      <c r="L27" s="117">
        <v>3711554</v>
      </c>
      <c r="M27" s="117">
        <v>208254</v>
      </c>
      <c r="N27" s="114">
        <v>238.6</v>
      </c>
      <c r="O27" s="114">
        <v>1588</v>
      </c>
      <c r="P27" s="114">
        <v>291022</v>
      </c>
      <c r="Q27" s="117">
        <v>858</v>
      </c>
      <c r="R27" s="114">
        <v>6.7</v>
      </c>
      <c r="S27" s="114">
        <v>1219.46</v>
      </c>
      <c r="T27" s="165">
        <v>3.5950000000000002</v>
      </c>
      <c r="U27" s="164" t="s">
        <v>461</v>
      </c>
    </row>
    <row r="28" spans="1:21" s="98" customFormat="1" ht="6" customHeight="1">
      <c r="A28" s="126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73"/>
      <c r="U28" s="126"/>
    </row>
    <row r="29" spans="1:21" s="111" customFormat="1" ht="10.5">
      <c r="A29" s="111" t="s">
        <v>303</v>
      </c>
    </row>
    <row r="30" spans="1:21" s="98" customFormat="1" ht="10.5">
      <c r="A30" s="98" t="s">
        <v>230</v>
      </c>
    </row>
    <row r="31" spans="1:21" ht="10.5" customHeight="1"/>
    <row r="32" spans="1:21" ht="10.5" customHeight="1">
      <c r="T32" s="129"/>
    </row>
    <row r="33" spans="20:20" ht="10.5" customHeight="1">
      <c r="T33" s="129"/>
    </row>
    <row r="34" spans="20:20" ht="10.5" customHeight="1">
      <c r="T34" s="129"/>
    </row>
    <row r="35" spans="20:20" ht="10.5" customHeight="1">
      <c r="T35" s="129"/>
    </row>
    <row r="36" spans="20:20" ht="10.5" customHeight="1">
      <c r="T36" s="129"/>
    </row>
    <row r="37" spans="20:20" ht="10.5" customHeight="1">
      <c r="T37" s="129"/>
    </row>
    <row r="38" spans="20:20" ht="10.5" customHeight="1">
      <c r="T38" s="129"/>
    </row>
    <row r="39" spans="20:20" ht="10.5" customHeight="1">
      <c r="T39" s="129"/>
    </row>
    <row r="40" spans="20:20" ht="10.5" customHeight="1">
      <c r="T40" s="129"/>
    </row>
  </sheetData>
  <mergeCells count="19">
    <mergeCell ref="H6:H7"/>
    <mergeCell ref="A6:A8"/>
    <mergeCell ref="B6:B7"/>
    <mergeCell ref="C6:C7"/>
    <mergeCell ref="D6:D7"/>
    <mergeCell ref="E6:G7"/>
    <mergeCell ref="I6:J7"/>
    <mergeCell ref="K6:K7"/>
    <mergeCell ref="L6:L7"/>
    <mergeCell ref="M6:M7"/>
    <mergeCell ref="N6:Q6"/>
    <mergeCell ref="U6:U8"/>
    <mergeCell ref="O7:O8"/>
    <mergeCell ref="P7:P8"/>
    <mergeCell ref="Q7:Q8"/>
    <mergeCell ref="R7:R8"/>
    <mergeCell ref="S7:S8"/>
    <mergeCell ref="T7:T8"/>
    <mergeCell ref="R6:T6"/>
  </mergeCells>
  <phoneticPr fontId="10"/>
  <pageMargins left="0.7" right="0.7" top="0.75" bottom="0.75" header="0.3" footer="0.3"/>
  <pageSetup paperSize="9" scale="73" orientation="landscape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workbookViewId="0"/>
  </sheetViews>
  <sheetFormatPr defaultRowHeight="13.5"/>
  <cols>
    <col min="1" max="1" width="10.625" style="145" customWidth="1"/>
    <col min="2" max="2" width="7.25" style="145" customWidth="1"/>
    <col min="3" max="3" width="8.25" style="145" customWidth="1"/>
    <col min="4" max="4" width="7.625" style="145" customWidth="1"/>
    <col min="5" max="8" width="8.75" style="145" customWidth="1"/>
    <col min="9" max="10" width="10.625" style="145" customWidth="1"/>
    <col min="11" max="11" width="9.75" style="145" customWidth="1"/>
    <col min="12" max="12" width="9" style="145" customWidth="1"/>
    <col min="13" max="13" width="7.375" style="145" customWidth="1"/>
    <col min="14" max="14" width="6.5" style="145" customWidth="1"/>
    <col min="15" max="15" width="7.875" style="145" customWidth="1"/>
    <col min="16" max="16" width="8.25" style="145" customWidth="1"/>
    <col min="17" max="17" width="5.625" style="145" customWidth="1"/>
    <col min="18" max="18" width="7.25" style="145" customWidth="1"/>
    <col min="19" max="19" width="9" style="145"/>
    <col min="20" max="20" width="10.125" style="145" customWidth="1"/>
    <col min="21" max="16384" width="9" style="145"/>
  </cols>
  <sheetData>
    <row r="1" spans="1:21" ht="13.5" customHeight="1"/>
    <row r="2" spans="1:21" s="1" customFormat="1" ht="13.5" customHeight="1">
      <c r="A2" s="6" t="s">
        <v>201</v>
      </c>
      <c r="E2" s="60"/>
      <c r="F2" s="60"/>
      <c r="H2" s="75"/>
      <c r="I2" s="6"/>
      <c r="J2" s="6"/>
      <c r="S2" s="134"/>
    </row>
    <row r="3" spans="1:21" s="1" customFormat="1" ht="10.5" customHeight="1">
      <c r="G3" s="76"/>
      <c r="H3" s="76"/>
      <c r="S3" s="134"/>
    </row>
    <row r="4" spans="1:21" s="1" customFormat="1" ht="13.5" customHeight="1">
      <c r="A4" s="28" t="s">
        <v>283</v>
      </c>
      <c r="G4" s="59"/>
      <c r="I4" s="28"/>
      <c r="J4" s="70"/>
      <c r="K4" s="6"/>
      <c r="L4" s="6"/>
      <c r="M4" s="6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317" t="s">
        <v>155</v>
      </c>
      <c r="B6" s="320" t="s">
        <v>29</v>
      </c>
      <c r="C6" s="322" t="s">
        <v>197</v>
      </c>
      <c r="D6" s="324" t="s">
        <v>258</v>
      </c>
      <c r="E6" s="311" t="s">
        <v>257</v>
      </c>
      <c r="F6" s="325"/>
      <c r="G6" s="325"/>
      <c r="H6" s="313" t="s">
        <v>148</v>
      </c>
      <c r="I6" s="308" t="s">
        <v>147</v>
      </c>
      <c r="J6" s="309"/>
      <c r="K6" s="311" t="s">
        <v>146</v>
      </c>
      <c r="L6" s="313" t="s">
        <v>223</v>
      </c>
      <c r="M6" s="315" t="s">
        <v>254</v>
      </c>
      <c r="N6" s="332" t="s">
        <v>2</v>
      </c>
      <c r="O6" s="333"/>
      <c r="P6" s="333"/>
      <c r="Q6" s="334"/>
      <c r="R6" s="332" t="s">
        <v>0</v>
      </c>
      <c r="S6" s="333"/>
      <c r="T6" s="334"/>
      <c r="U6" s="328" t="s">
        <v>155</v>
      </c>
    </row>
    <row r="7" spans="1:21" s="3" customFormat="1" ht="10.5" customHeight="1">
      <c r="A7" s="318"/>
      <c r="B7" s="321"/>
      <c r="C7" s="323"/>
      <c r="D7" s="321"/>
      <c r="E7" s="326"/>
      <c r="F7" s="326"/>
      <c r="G7" s="326"/>
      <c r="H7" s="327"/>
      <c r="I7" s="310"/>
      <c r="J7" s="310"/>
      <c r="K7" s="312"/>
      <c r="L7" s="314"/>
      <c r="M7" s="316"/>
      <c r="N7" s="68" t="s">
        <v>194</v>
      </c>
      <c r="O7" s="324" t="s">
        <v>141</v>
      </c>
      <c r="P7" s="324" t="s">
        <v>139</v>
      </c>
      <c r="Q7" s="324" t="s">
        <v>190</v>
      </c>
      <c r="R7" s="324" t="s">
        <v>141</v>
      </c>
      <c r="S7" s="324" t="s">
        <v>191</v>
      </c>
      <c r="T7" s="324" t="s">
        <v>190</v>
      </c>
      <c r="U7" s="329"/>
    </row>
    <row r="8" spans="1:21" s="3" customFormat="1" ht="10.5" customHeight="1">
      <c r="A8" s="31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247</v>
      </c>
      <c r="N8" s="34" t="s">
        <v>187</v>
      </c>
      <c r="O8" s="331"/>
      <c r="P8" s="331"/>
      <c r="Q8" s="331"/>
      <c r="R8" s="331"/>
      <c r="S8" s="331"/>
      <c r="T8" s="331"/>
      <c r="U8" s="33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 customHeight="1">
      <c r="A10" s="138" t="s">
        <v>422</v>
      </c>
      <c r="B10" s="12">
        <v>244</v>
      </c>
      <c r="C10" s="15">
        <v>180</v>
      </c>
      <c r="D10" s="15">
        <v>56487.8</v>
      </c>
      <c r="E10" s="15">
        <v>348453</v>
      </c>
      <c r="F10" s="15">
        <v>189957</v>
      </c>
      <c r="G10" s="15">
        <v>135337</v>
      </c>
      <c r="H10" s="15">
        <v>23159</v>
      </c>
      <c r="I10" s="15">
        <v>63133496</v>
      </c>
      <c r="J10" s="15">
        <v>41185345</v>
      </c>
      <c r="K10" s="15">
        <v>18125889</v>
      </c>
      <c r="L10" s="15">
        <v>3822262</v>
      </c>
      <c r="M10" s="15">
        <v>246483.49589041097</v>
      </c>
      <c r="N10" s="15">
        <v>231.50737704918035</v>
      </c>
      <c r="O10" s="15">
        <v>1428.0860655737704</v>
      </c>
      <c r="P10" s="15">
        <v>258743.83606557376</v>
      </c>
      <c r="Q10" s="15">
        <v>1010</v>
      </c>
      <c r="R10" s="15">
        <v>6.1686417244077481</v>
      </c>
      <c r="S10" s="15">
        <v>1117.6483417658326</v>
      </c>
      <c r="T10" s="64">
        <v>4.3600000000000003</v>
      </c>
      <c r="U10" s="139" t="s">
        <v>422</v>
      </c>
    </row>
    <row r="11" spans="1:21" s="3" customFormat="1" ht="10.5" customHeight="1">
      <c r="A11" s="140" t="s">
        <v>423</v>
      </c>
      <c r="B11" s="12">
        <v>242</v>
      </c>
      <c r="C11" s="15">
        <v>180</v>
      </c>
      <c r="D11" s="15">
        <v>56923.3</v>
      </c>
      <c r="E11" s="15">
        <v>358953</v>
      </c>
      <c r="F11" s="15">
        <v>192826</v>
      </c>
      <c r="G11" s="15">
        <v>142964</v>
      </c>
      <c r="H11" s="15">
        <v>23163</v>
      </c>
      <c r="I11" s="15">
        <v>64522918</v>
      </c>
      <c r="J11" s="15">
        <v>41560712</v>
      </c>
      <c r="K11" s="15">
        <v>19144265</v>
      </c>
      <c r="L11" s="15">
        <v>3817941</v>
      </c>
      <c r="M11" s="15">
        <v>245058.98356164384</v>
      </c>
      <c r="N11" s="15">
        <v>235.2</v>
      </c>
      <c r="O11" s="15">
        <v>1483.2768595041323</v>
      </c>
      <c r="P11" s="15">
        <v>266623.62809917354</v>
      </c>
      <c r="Q11" s="15">
        <v>1013</v>
      </c>
      <c r="R11" s="15">
        <v>6.3</v>
      </c>
      <c r="S11" s="15">
        <v>1133.506279502418</v>
      </c>
      <c r="T11" s="64">
        <v>4.3049999999999997</v>
      </c>
      <c r="U11" s="141" t="s">
        <v>423</v>
      </c>
    </row>
    <row r="12" spans="1:21" s="3" customFormat="1" ht="10.5" customHeight="1">
      <c r="A12" s="140" t="s">
        <v>424</v>
      </c>
      <c r="B12" s="12">
        <v>238</v>
      </c>
      <c r="C12" s="15">
        <v>180</v>
      </c>
      <c r="D12" s="15">
        <v>57015.6</v>
      </c>
      <c r="E12" s="15">
        <v>371882</v>
      </c>
      <c r="F12" s="15">
        <v>203633</v>
      </c>
      <c r="G12" s="15">
        <v>145082</v>
      </c>
      <c r="H12" s="15">
        <v>23167</v>
      </c>
      <c r="I12" s="15">
        <v>66999261</v>
      </c>
      <c r="J12" s="15">
        <v>43802129</v>
      </c>
      <c r="K12" s="15">
        <v>19386958</v>
      </c>
      <c r="L12" s="15">
        <v>3810174</v>
      </c>
      <c r="M12" s="15">
        <v>243111</v>
      </c>
      <c r="N12" s="15">
        <v>239.56134453781513</v>
      </c>
      <c r="O12" s="15">
        <v>1562.5294117647059</v>
      </c>
      <c r="P12" s="15">
        <v>281509.5</v>
      </c>
      <c r="Q12" s="15">
        <v>1021.4747899159664</v>
      </c>
      <c r="R12" s="15">
        <v>6.5224605195770984</v>
      </c>
      <c r="S12" s="15">
        <v>1175.1040241618084</v>
      </c>
      <c r="T12" s="64">
        <v>4.2639382905731065</v>
      </c>
      <c r="U12" s="141" t="s">
        <v>424</v>
      </c>
    </row>
    <row r="13" spans="1:21" s="3" customFormat="1" ht="10.5" customHeight="1">
      <c r="A13" s="140" t="s">
        <v>425</v>
      </c>
      <c r="B13" s="12">
        <v>239</v>
      </c>
      <c r="C13" s="38">
        <v>180</v>
      </c>
      <c r="D13" s="15">
        <v>57097.3</v>
      </c>
      <c r="E13" s="15">
        <v>379216</v>
      </c>
      <c r="F13" s="15">
        <v>208337</v>
      </c>
      <c r="G13" s="15">
        <v>147748</v>
      </c>
      <c r="H13" s="15">
        <v>23131</v>
      </c>
      <c r="I13" s="15">
        <v>68382668</v>
      </c>
      <c r="J13" s="38">
        <v>44808181</v>
      </c>
      <c r="K13" s="38">
        <v>19759924</v>
      </c>
      <c r="L13" s="38">
        <v>3814563</v>
      </c>
      <c r="M13" s="38">
        <v>244060</v>
      </c>
      <c r="N13" s="15">
        <v>238.4</v>
      </c>
      <c r="O13" s="15">
        <v>1583</v>
      </c>
      <c r="P13" s="15">
        <v>285541</v>
      </c>
      <c r="Q13" s="38">
        <v>1019</v>
      </c>
      <c r="R13" s="15">
        <v>6.6</v>
      </c>
      <c r="S13" s="15">
        <v>1197.6500000000001</v>
      </c>
      <c r="T13" s="83">
        <v>4.274</v>
      </c>
      <c r="U13" s="141" t="s">
        <v>425</v>
      </c>
    </row>
    <row r="14" spans="1:21" s="45" customFormat="1" ht="10.5" customHeight="1">
      <c r="A14" s="149" t="s">
        <v>426</v>
      </c>
      <c r="B14" s="150">
        <v>240</v>
      </c>
      <c r="C14" s="151">
        <v>180</v>
      </c>
      <c r="D14" s="152">
        <v>57131.3</v>
      </c>
      <c r="E14" s="152">
        <v>387365</v>
      </c>
      <c r="F14" s="152">
        <v>211230</v>
      </c>
      <c r="G14" s="152">
        <v>153016</v>
      </c>
      <c r="H14" s="152">
        <v>23119</v>
      </c>
      <c r="I14" s="152">
        <v>69496682</v>
      </c>
      <c r="J14" s="151">
        <v>45188470</v>
      </c>
      <c r="K14" s="151">
        <v>20495475</v>
      </c>
      <c r="L14" s="151">
        <v>3812737</v>
      </c>
      <c r="M14" s="151">
        <v>243015</v>
      </c>
      <c r="N14" s="152">
        <v>238.4</v>
      </c>
      <c r="O14" s="152">
        <v>1617</v>
      </c>
      <c r="P14" s="152">
        <v>290040</v>
      </c>
      <c r="Q14" s="151">
        <v>1014</v>
      </c>
      <c r="R14" s="152">
        <v>6.8</v>
      </c>
      <c r="S14" s="152">
        <v>1216.44</v>
      </c>
      <c r="T14" s="153">
        <v>4.2539999999999996</v>
      </c>
      <c r="U14" s="154" t="s">
        <v>426</v>
      </c>
    </row>
    <row r="15" spans="1:21" s="3" customFormat="1" ht="6" customHeight="1">
      <c r="A15" s="8"/>
      <c r="B15" s="12"/>
      <c r="C15" s="38"/>
      <c r="D15" s="15"/>
      <c r="E15" s="15"/>
      <c r="F15" s="15"/>
      <c r="G15" s="15"/>
      <c r="H15" s="15"/>
      <c r="I15" s="15"/>
      <c r="J15" s="38"/>
      <c r="K15" s="38"/>
      <c r="L15" s="38"/>
      <c r="M15" s="38"/>
      <c r="N15" s="15"/>
      <c r="O15" s="15"/>
      <c r="P15" s="15"/>
      <c r="Q15" s="38"/>
      <c r="R15" s="15"/>
      <c r="S15" s="15"/>
      <c r="T15" s="83"/>
      <c r="U15" s="26"/>
    </row>
    <row r="16" spans="1:21" s="3" customFormat="1" ht="10.5" customHeight="1">
      <c r="A16" s="144" t="s">
        <v>427</v>
      </c>
      <c r="B16" s="12">
        <v>241</v>
      </c>
      <c r="C16" s="38">
        <v>180</v>
      </c>
      <c r="D16" s="15">
        <v>57231.5</v>
      </c>
      <c r="E16" s="15">
        <v>413797</v>
      </c>
      <c r="F16" s="15">
        <v>238138</v>
      </c>
      <c r="G16" s="15">
        <v>152209</v>
      </c>
      <c r="H16" s="15">
        <v>23450</v>
      </c>
      <c r="I16" s="15">
        <v>76286112</v>
      </c>
      <c r="J16" s="146">
        <v>51266583</v>
      </c>
      <c r="K16" s="38">
        <v>21153622</v>
      </c>
      <c r="L16" s="38">
        <v>3865907</v>
      </c>
      <c r="M16" s="38">
        <v>210090</v>
      </c>
      <c r="N16" s="15">
        <v>237.5</v>
      </c>
      <c r="O16" s="15">
        <v>1717</v>
      </c>
      <c r="P16" s="15">
        <v>316627</v>
      </c>
      <c r="Q16" s="38">
        <v>872</v>
      </c>
      <c r="R16" s="15">
        <v>7.2</v>
      </c>
      <c r="S16" s="15">
        <v>1332.94</v>
      </c>
      <c r="T16" s="83">
        <v>3.6709999999999998</v>
      </c>
      <c r="U16" s="141" t="s">
        <v>427</v>
      </c>
    </row>
    <row r="17" spans="1:21" s="3" customFormat="1" ht="10.5" customHeight="1">
      <c r="A17" s="144" t="s">
        <v>428</v>
      </c>
      <c r="B17" s="12">
        <v>240</v>
      </c>
      <c r="C17" s="38">
        <v>180</v>
      </c>
      <c r="D17" s="15">
        <v>57050.400000000001</v>
      </c>
      <c r="E17" s="15">
        <v>401953</v>
      </c>
      <c r="F17" s="15">
        <v>209655</v>
      </c>
      <c r="G17" s="15">
        <v>169604</v>
      </c>
      <c r="H17" s="15">
        <v>22694</v>
      </c>
      <c r="I17" s="15">
        <v>70637445</v>
      </c>
      <c r="J17" s="146">
        <v>44770297</v>
      </c>
      <c r="K17" s="38">
        <v>22125947</v>
      </c>
      <c r="L17" s="38">
        <v>3741201</v>
      </c>
      <c r="M17" s="38">
        <v>215971</v>
      </c>
      <c r="N17" s="15">
        <v>237.7</v>
      </c>
      <c r="O17" s="15">
        <v>1675</v>
      </c>
      <c r="P17" s="15">
        <v>294323</v>
      </c>
      <c r="Q17" s="38">
        <v>900</v>
      </c>
      <c r="R17" s="15">
        <v>7</v>
      </c>
      <c r="S17" s="15">
        <v>1238.1600000000001</v>
      </c>
      <c r="T17" s="83">
        <v>3.786</v>
      </c>
      <c r="U17" s="141" t="s">
        <v>428</v>
      </c>
    </row>
    <row r="18" spans="1:21" s="3" customFormat="1" ht="10.5" customHeight="1">
      <c r="A18" s="144" t="s">
        <v>429</v>
      </c>
      <c r="B18" s="12">
        <v>239</v>
      </c>
      <c r="C18" s="38">
        <v>180</v>
      </c>
      <c r="D18" s="15">
        <v>57332.5</v>
      </c>
      <c r="E18" s="15">
        <v>397409</v>
      </c>
      <c r="F18" s="15">
        <v>197794</v>
      </c>
      <c r="G18" s="15">
        <v>176165</v>
      </c>
      <c r="H18" s="15">
        <v>23450</v>
      </c>
      <c r="I18" s="15">
        <v>69458581</v>
      </c>
      <c r="J18" s="146">
        <v>42405895</v>
      </c>
      <c r="K18" s="38">
        <v>23186779</v>
      </c>
      <c r="L18" s="38">
        <v>3865907</v>
      </c>
      <c r="M18" s="38">
        <v>240131</v>
      </c>
      <c r="N18" s="15">
        <v>240.4</v>
      </c>
      <c r="O18" s="15">
        <v>1666</v>
      </c>
      <c r="P18" s="15">
        <v>291190</v>
      </c>
      <c r="Q18" s="38">
        <v>1006.7</v>
      </c>
      <c r="R18" s="15">
        <v>6.9</v>
      </c>
      <c r="S18" s="15">
        <v>1211.51</v>
      </c>
      <c r="T18" s="83">
        <v>4.1879999999999997</v>
      </c>
      <c r="U18" s="141" t="s">
        <v>429</v>
      </c>
    </row>
    <row r="19" spans="1:21" s="3" customFormat="1" ht="10.5" customHeight="1">
      <c r="A19" s="144" t="s">
        <v>430</v>
      </c>
      <c r="B19" s="12">
        <v>239</v>
      </c>
      <c r="C19" s="38">
        <v>180</v>
      </c>
      <c r="D19" s="15">
        <v>57095.8</v>
      </c>
      <c r="E19" s="15">
        <v>390718</v>
      </c>
      <c r="F19" s="15">
        <v>214622</v>
      </c>
      <c r="G19" s="15">
        <v>153402</v>
      </c>
      <c r="H19" s="15">
        <v>22694</v>
      </c>
      <c r="I19" s="15">
        <v>70101844</v>
      </c>
      <c r="J19" s="146">
        <v>45740619</v>
      </c>
      <c r="K19" s="38">
        <v>20620024</v>
      </c>
      <c r="L19" s="38">
        <v>3741201</v>
      </c>
      <c r="M19" s="38">
        <v>316214</v>
      </c>
      <c r="N19" s="15">
        <v>239.1</v>
      </c>
      <c r="O19" s="15">
        <v>1636</v>
      </c>
      <c r="P19" s="15">
        <v>293591</v>
      </c>
      <c r="Q19" s="38">
        <v>1324.3</v>
      </c>
      <c r="R19" s="15">
        <v>6.8</v>
      </c>
      <c r="S19" s="15">
        <v>1227.79</v>
      </c>
      <c r="T19" s="83">
        <v>5.5380000000000003</v>
      </c>
      <c r="U19" s="141" t="s">
        <v>430</v>
      </c>
    </row>
    <row r="20" spans="1:21" s="3" customFormat="1" ht="10.5" customHeight="1">
      <c r="A20" s="144" t="s">
        <v>431</v>
      </c>
      <c r="B20" s="12">
        <v>238</v>
      </c>
      <c r="C20" s="38">
        <v>180</v>
      </c>
      <c r="D20" s="15">
        <v>56887.3</v>
      </c>
      <c r="E20" s="15">
        <v>362932</v>
      </c>
      <c r="F20" s="15">
        <v>201139</v>
      </c>
      <c r="G20" s="15">
        <v>139100</v>
      </c>
      <c r="H20" s="15">
        <v>22693</v>
      </c>
      <c r="I20" s="15">
        <v>65507396</v>
      </c>
      <c r="J20" s="146">
        <v>42982789</v>
      </c>
      <c r="K20" s="38">
        <v>18783406</v>
      </c>
      <c r="L20" s="38">
        <v>3741201</v>
      </c>
      <c r="M20" s="38">
        <v>321577</v>
      </c>
      <c r="N20" s="15">
        <v>238.8</v>
      </c>
      <c r="O20" s="15">
        <v>1524</v>
      </c>
      <c r="P20" s="15">
        <v>275018</v>
      </c>
      <c r="Q20" s="38">
        <v>1350.1</v>
      </c>
      <c r="R20" s="15">
        <v>6.4</v>
      </c>
      <c r="S20" s="15">
        <v>1151.53</v>
      </c>
      <c r="T20" s="83">
        <v>5.6529999999999996</v>
      </c>
      <c r="U20" s="141" t="s">
        <v>431</v>
      </c>
    </row>
    <row r="21" spans="1:21" s="3" customFormat="1" ht="10.5" customHeight="1">
      <c r="A21" s="144" t="s">
        <v>432</v>
      </c>
      <c r="B21" s="12">
        <v>240</v>
      </c>
      <c r="C21" s="38">
        <v>180</v>
      </c>
      <c r="D21" s="15">
        <v>56982.8</v>
      </c>
      <c r="E21" s="15">
        <v>384932</v>
      </c>
      <c r="F21" s="15">
        <v>195946</v>
      </c>
      <c r="G21" s="15">
        <v>165536</v>
      </c>
      <c r="H21" s="15">
        <v>23450</v>
      </c>
      <c r="I21" s="15">
        <v>67710942</v>
      </c>
      <c r="J21" s="146">
        <v>42019604</v>
      </c>
      <c r="K21" s="38">
        <v>21825431</v>
      </c>
      <c r="L21" s="38">
        <v>3865907</v>
      </c>
      <c r="M21" s="38">
        <v>287472</v>
      </c>
      <c r="N21" s="15">
        <v>237.6</v>
      </c>
      <c r="O21" s="15">
        <v>1605</v>
      </c>
      <c r="P21" s="15">
        <v>282364</v>
      </c>
      <c r="Q21" s="38">
        <v>1198.8</v>
      </c>
      <c r="R21" s="15">
        <v>6.8</v>
      </c>
      <c r="S21" s="15">
        <v>1188.27</v>
      </c>
      <c r="T21" s="83">
        <v>5.0449999999999999</v>
      </c>
      <c r="U21" s="141" t="s">
        <v>432</v>
      </c>
    </row>
    <row r="22" spans="1:21" s="3" customFormat="1" ht="10.5" customHeight="1">
      <c r="A22" s="144" t="s">
        <v>433</v>
      </c>
      <c r="B22" s="12">
        <v>240</v>
      </c>
      <c r="C22" s="38">
        <v>180</v>
      </c>
      <c r="D22" s="15">
        <v>57030.2</v>
      </c>
      <c r="E22" s="15">
        <v>389818</v>
      </c>
      <c r="F22" s="15">
        <v>205344</v>
      </c>
      <c r="G22" s="15">
        <v>161781</v>
      </c>
      <c r="H22" s="15">
        <v>22693</v>
      </c>
      <c r="I22" s="15">
        <v>68964122</v>
      </c>
      <c r="J22" s="146">
        <v>43867857</v>
      </c>
      <c r="K22" s="38">
        <v>21355065</v>
      </c>
      <c r="L22" s="38">
        <v>3741200</v>
      </c>
      <c r="M22" s="38">
        <v>244368</v>
      </c>
      <c r="N22" s="15">
        <v>237.6</v>
      </c>
      <c r="O22" s="15">
        <v>1624</v>
      </c>
      <c r="P22" s="15">
        <v>287273</v>
      </c>
      <c r="Q22" s="38">
        <v>1017.9</v>
      </c>
      <c r="R22" s="15">
        <v>6.8</v>
      </c>
      <c r="S22" s="15">
        <v>1209.26</v>
      </c>
      <c r="T22" s="83">
        <v>4.2850000000000001</v>
      </c>
      <c r="U22" s="141" t="s">
        <v>434</v>
      </c>
    </row>
    <row r="23" spans="1:21" s="3" customFormat="1" ht="10.5" customHeight="1">
      <c r="A23" s="144" t="s">
        <v>435</v>
      </c>
      <c r="B23" s="12">
        <v>241</v>
      </c>
      <c r="C23" s="38">
        <v>180</v>
      </c>
      <c r="D23" s="15">
        <v>57517.1</v>
      </c>
      <c r="E23" s="15">
        <v>425786</v>
      </c>
      <c r="F23" s="15">
        <v>237070</v>
      </c>
      <c r="G23" s="15">
        <v>165266</v>
      </c>
      <c r="H23" s="15">
        <v>23450</v>
      </c>
      <c r="I23" s="15">
        <v>76424593</v>
      </c>
      <c r="J23" s="146">
        <v>50683648</v>
      </c>
      <c r="K23" s="38">
        <v>21875038</v>
      </c>
      <c r="L23" s="38">
        <v>3865907</v>
      </c>
      <c r="M23" s="38">
        <v>215575</v>
      </c>
      <c r="N23" s="15">
        <v>238.9</v>
      </c>
      <c r="O23" s="15">
        <v>1769</v>
      </c>
      <c r="P23" s="15">
        <v>317466</v>
      </c>
      <c r="Q23" s="38">
        <v>895.5</v>
      </c>
      <c r="R23" s="15">
        <v>7.4</v>
      </c>
      <c r="S23" s="15">
        <v>1328.73</v>
      </c>
      <c r="T23" s="83">
        <v>3.7480000000000002</v>
      </c>
      <c r="U23" s="141" t="s">
        <v>436</v>
      </c>
    </row>
    <row r="24" spans="1:21" s="3" customFormat="1" ht="10.5" customHeight="1">
      <c r="A24" s="144" t="s">
        <v>437</v>
      </c>
      <c r="B24" s="12">
        <v>240</v>
      </c>
      <c r="C24" s="38">
        <v>180</v>
      </c>
      <c r="D24" s="15">
        <v>57211.3</v>
      </c>
      <c r="E24" s="15">
        <v>372270</v>
      </c>
      <c r="F24" s="15">
        <v>212823</v>
      </c>
      <c r="G24" s="15">
        <v>136753</v>
      </c>
      <c r="H24" s="15">
        <v>22694</v>
      </c>
      <c r="I24" s="15">
        <v>67651024</v>
      </c>
      <c r="J24" s="146">
        <v>45458942</v>
      </c>
      <c r="K24" s="38">
        <v>18450882</v>
      </c>
      <c r="L24" s="38">
        <v>3741200</v>
      </c>
      <c r="M24" s="38">
        <v>217911</v>
      </c>
      <c r="N24" s="15">
        <v>238.5</v>
      </c>
      <c r="O24" s="15">
        <v>1552</v>
      </c>
      <c r="P24" s="15">
        <v>282031</v>
      </c>
      <c r="Q24" s="38">
        <v>908.5</v>
      </c>
      <c r="R24" s="15">
        <v>6.5</v>
      </c>
      <c r="S24" s="15">
        <v>1182.48</v>
      </c>
      <c r="T24" s="83">
        <v>3.8090000000000002</v>
      </c>
      <c r="U24" s="141" t="s">
        <v>438</v>
      </c>
    </row>
    <row r="25" spans="1:21" s="3" customFormat="1" ht="10.5" customHeight="1">
      <c r="A25" s="144" t="s">
        <v>439</v>
      </c>
      <c r="B25" s="12">
        <v>238</v>
      </c>
      <c r="C25" s="38">
        <v>180</v>
      </c>
      <c r="D25" s="15">
        <v>56656.1</v>
      </c>
      <c r="E25" s="15">
        <v>361740</v>
      </c>
      <c r="F25" s="15">
        <v>191078</v>
      </c>
      <c r="G25" s="15">
        <v>147968</v>
      </c>
      <c r="H25" s="15">
        <v>22694</v>
      </c>
      <c r="I25" s="15">
        <v>64517432</v>
      </c>
      <c r="J25" s="146">
        <v>40988082</v>
      </c>
      <c r="K25" s="38">
        <v>19788149</v>
      </c>
      <c r="L25" s="38">
        <v>3741201</v>
      </c>
      <c r="M25" s="38">
        <v>219754</v>
      </c>
      <c r="N25" s="15">
        <v>238.4</v>
      </c>
      <c r="O25" s="15">
        <v>1522</v>
      </c>
      <c r="P25" s="15">
        <v>271450</v>
      </c>
      <c r="Q25" s="38">
        <v>924.6</v>
      </c>
      <c r="R25" s="15">
        <v>6.4</v>
      </c>
      <c r="S25" s="15">
        <v>1138.76</v>
      </c>
      <c r="T25" s="83">
        <v>3.879</v>
      </c>
      <c r="U25" s="141" t="s">
        <v>439</v>
      </c>
    </row>
    <row r="26" spans="1:21" s="3" customFormat="1" ht="10.5" customHeight="1">
      <c r="A26" s="144" t="s">
        <v>440</v>
      </c>
      <c r="B26" s="12">
        <v>238</v>
      </c>
      <c r="C26" s="38">
        <v>180</v>
      </c>
      <c r="D26" s="15">
        <v>57046.3</v>
      </c>
      <c r="E26" s="15">
        <v>372165</v>
      </c>
      <c r="F26" s="15">
        <v>202572</v>
      </c>
      <c r="G26" s="15">
        <v>144468</v>
      </c>
      <c r="H26" s="15">
        <v>25125</v>
      </c>
      <c r="I26" s="15">
        <v>67236498</v>
      </c>
      <c r="J26" s="146">
        <v>43390009</v>
      </c>
      <c r="K26" s="38">
        <v>19704446</v>
      </c>
      <c r="L26" s="38">
        <v>4142043</v>
      </c>
      <c r="M26" s="38">
        <v>217913</v>
      </c>
      <c r="N26" s="15">
        <v>239.4</v>
      </c>
      <c r="O26" s="15">
        <v>1562</v>
      </c>
      <c r="P26" s="15">
        <v>282168</v>
      </c>
      <c r="Q26" s="38">
        <v>914.5</v>
      </c>
      <c r="R26" s="15">
        <v>6.5</v>
      </c>
      <c r="S26" s="15">
        <v>1178.6300000000001</v>
      </c>
      <c r="T26" s="83">
        <v>3.82</v>
      </c>
      <c r="U26" s="141" t="s">
        <v>440</v>
      </c>
    </row>
    <row r="27" spans="1:21" s="3" customFormat="1" ht="10.5" customHeight="1">
      <c r="A27" s="144" t="s">
        <v>441</v>
      </c>
      <c r="B27" s="12">
        <v>242</v>
      </c>
      <c r="C27" s="38">
        <v>180</v>
      </c>
      <c r="D27" s="15">
        <v>57543</v>
      </c>
      <c r="E27" s="15">
        <v>375727</v>
      </c>
      <c r="F27" s="15">
        <v>228522</v>
      </c>
      <c r="G27" s="15">
        <v>124625</v>
      </c>
      <c r="H27" s="15">
        <v>22580</v>
      </c>
      <c r="I27" s="15">
        <v>69629127</v>
      </c>
      <c r="J27" s="146">
        <v>48694616</v>
      </c>
      <c r="K27" s="38">
        <v>17195811</v>
      </c>
      <c r="L27" s="38">
        <v>3738700</v>
      </c>
      <c r="M27" s="38">
        <v>206170</v>
      </c>
      <c r="N27" s="15">
        <v>237.4</v>
      </c>
      <c r="O27" s="15">
        <v>1550</v>
      </c>
      <c r="P27" s="15">
        <v>287264</v>
      </c>
      <c r="Q27" s="38">
        <v>850.6</v>
      </c>
      <c r="R27" s="15">
        <v>6.5</v>
      </c>
      <c r="S27" s="15">
        <v>1210.04</v>
      </c>
      <c r="T27" s="83">
        <v>3.5830000000000002</v>
      </c>
      <c r="U27" s="141" t="s">
        <v>441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2"/>
      <c r="U28" s="9"/>
    </row>
    <row r="29" spans="1:21" s="42" customFormat="1" ht="10.5">
      <c r="A29" s="42" t="s">
        <v>303</v>
      </c>
    </row>
    <row r="30" spans="1:21" s="3" customFormat="1" ht="10.5">
      <c r="A30" s="3" t="s">
        <v>230</v>
      </c>
    </row>
    <row r="31" spans="1:21" ht="10.5" customHeight="1">
      <c r="S31" s="147"/>
    </row>
    <row r="32" spans="1:21" ht="10.5" customHeight="1"/>
    <row r="33" spans="1:19" ht="10.5" customHeight="1">
      <c r="S33" s="147"/>
    </row>
    <row r="34" spans="1:19" ht="10.5" customHeight="1">
      <c r="S34" s="147"/>
    </row>
    <row r="35" spans="1:19" ht="10.5" customHeight="1">
      <c r="S35" s="147"/>
    </row>
    <row r="36" spans="1:19" ht="10.5" customHeight="1">
      <c r="S36" s="147"/>
    </row>
    <row r="37" spans="1:19" ht="10.5" customHeight="1">
      <c r="S37" s="147"/>
    </row>
    <row r="38" spans="1:19" ht="10.5" customHeight="1">
      <c r="S38" s="147"/>
    </row>
    <row r="39" spans="1:19" ht="10.5" customHeight="1">
      <c r="S39" s="147"/>
    </row>
    <row r="40" spans="1:19" ht="10.5" customHeight="1">
      <c r="S40" s="147"/>
    </row>
    <row r="41" spans="1:19" ht="10.5" customHeight="1">
      <c r="S41" s="147"/>
    </row>
    <row r="42" spans="1:19" ht="10.5" customHeight="1">
      <c r="S42" s="147"/>
    </row>
    <row r="43" spans="1:19" ht="10.5" customHeight="1">
      <c r="S43" s="147"/>
    </row>
    <row r="44" spans="1:19">
      <c r="S44" s="147"/>
    </row>
    <row r="46" spans="1:19">
      <c r="A46" s="148"/>
      <c r="B46" s="148">
        <v>238</v>
      </c>
      <c r="D46" s="148">
        <v>57015.6</v>
      </c>
      <c r="E46" s="148">
        <v>371882</v>
      </c>
      <c r="F46" s="148">
        <v>203633</v>
      </c>
      <c r="G46" s="148">
        <v>145082</v>
      </c>
      <c r="H46" s="148">
        <v>23167</v>
      </c>
      <c r="I46" s="148">
        <v>66999261</v>
      </c>
      <c r="J46" s="148">
        <v>43802129</v>
      </c>
      <c r="K46" s="148">
        <v>3810174</v>
      </c>
      <c r="L46" s="148">
        <v>243111</v>
      </c>
      <c r="M46" s="148">
        <v>239.56134453781513</v>
      </c>
      <c r="N46" s="148">
        <v>1562.5294117647059</v>
      </c>
      <c r="O46" s="148">
        <v>281509.5</v>
      </c>
      <c r="P46" s="148">
        <v>1021.4747899159664</v>
      </c>
      <c r="Q46" s="148">
        <v>6.5224605195770984</v>
      </c>
      <c r="R46" s="148">
        <v>1175.1040241618084</v>
      </c>
      <c r="S46" s="148">
        <v>4.2639382905731065</v>
      </c>
    </row>
    <row r="48" spans="1:19">
      <c r="B48" s="148">
        <v>239</v>
      </c>
      <c r="D48" s="148">
        <v>57178.400000000001</v>
      </c>
      <c r="E48" s="148">
        <v>406349</v>
      </c>
      <c r="F48" s="148">
        <v>231869</v>
      </c>
      <c r="G48" s="148">
        <v>151018</v>
      </c>
      <c r="H48" s="148">
        <v>23462</v>
      </c>
      <c r="I48" s="148">
        <v>75014191</v>
      </c>
      <c r="J48" s="148">
        <v>50198467</v>
      </c>
      <c r="K48" s="148">
        <v>3867724</v>
      </c>
      <c r="L48" s="148">
        <v>207321</v>
      </c>
      <c r="M48" s="148">
        <v>239.4</v>
      </c>
      <c r="N48" s="148">
        <v>1701</v>
      </c>
      <c r="O48" s="148">
        <v>314042</v>
      </c>
      <c r="P48" s="148">
        <v>868</v>
      </c>
      <c r="Q48" s="148">
        <v>7.1</v>
      </c>
      <c r="R48" s="148">
        <v>1311.93</v>
      </c>
      <c r="S48" s="148">
        <v>3.6259999999999999</v>
      </c>
    </row>
    <row r="49" spans="2:19">
      <c r="B49" s="148">
        <v>240</v>
      </c>
      <c r="D49" s="148">
        <v>56990.2</v>
      </c>
      <c r="E49" s="148">
        <v>398170</v>
      </c>
      <c r="F49" s="148">
        <v>209671</v>
      </c>
      <c r="G49" s="148">
        <v>165794</v>
      </c>
      <c r="H49" s="148">
        <v>22705</v>
      </c>
      <c r="I49" s="148">
        <v>70348577</v>
      </c>
      <c r="J49" s="148">
        <v>45044907</v>
      </c>
      <c r="K49" s="148">
        <v>3742960</v>
      </c>
      <c r="L49" s="148">
        <v>214309</v>
      </c>
      <c r="M49" s="148">
        <v>237</v>
      </c>
      <c r="N49" s="148">
        <v>1656</v>
      </c>
      <c r="O49" s="148">
        <v>292569</v>
      </c>
      <c r="P49" s="148">
        <v>891</v>
      </c>
      <c r="Q49" s="148">
        <v>7</v>
      </c>
      <c r="R49" s="148">
        <v>1234.4000000000001</v>
      </c>
      <c r="S49" s="148">
        <v>3.76</v>
      </c>
    </row>
    <row r="50" spans="2:19">
      <c r="B50" s="148">
        <v>239</v>
      </c>
      <c r="D50" s="148">
        <v>57342.3</v>
      </c>
      <c r="E50" s="148">
        <v>392611</v>
      </c>
      <c r="F50" s="148">
        <v>197925</v>
      </c>
      <c r="G50" s="148">
        <v>171224</v>
      </c>
      <c r="H50" s="148">
        <v>23462</v>
      </c>
      <c r="I50" s="148">
        <v>69007440</v>
      </c>
      <c r="J50" s="148">
        <v>42643938</v>
      </c>
      <c r="K50" s="148">
        <v>3867758</v>
      </c>
      <c r="L50" s="148">
        <v>239914</v>
      </c>
      <c r="M50" s="148">
        <v>239.9</v>
      </c>
      <c r="N50" s="148">
        <v>1642</v>
      </c>
      <c r="O50" s="148">
        <v>288654</v>
      </c>
      <c r="P50" s="148">
        <v>1003.5</v>
      </c>
      <c r="Q50" s="148">
        <v>6.8</v>
      </c>
      <c r="R50" s="148">
        <v>1203.43</v>
      </c>
      <c r="S50" s="148">
        <v>4.1840000000000002</v>
      </c>
    </row>
    <row r="51" spans="2:19">
      <c r="B51" s="148">
        <v>237</v>
      </c>
      <c r="D51" s="148">
        <v>57090</v>
      </c>
      <c r="E51" s="148">
        <v>384135</v>
      </c>
      <c r="F51" s="148">
        <v>212077</v>
      </c>
      <c r="G51" s="148">
        <v>149353</v>
      </c>
      <c r="H51" s="148">
        <v>22705</v>
      </c>
      <c r="I51" s="148">
        <v>69153344</v>
      </c>
      <c r="J51" s="148">
        <v>45376787</v>
      </c>
      <c r="K51" s="148">
        <v>3742959</v>
      </c>
      <c r="L51" s="148">
        <v>311566</v>
      </c>
      <c r="M51" s="148">
        <v>241</v>
      </c>
      <c r="N51" s="148">
        <v>1621</v>
      </c>
      <c r="O51" s="148">
        <v>291905</v>
      </c>
      <c r="P51" s="148">
        <v>1315.2</v>
      </c>
      <c r="Q51" s="148">
        <v>6.7</v>
      </c>
      <c r="R51" s="148">
        <v>1211.3</v>
      </c>
      <c r="S51" s="148">
        <v>5.4569999999999999</v>
      </c>
    </row>
    <row r="52" spans="2:19">
      <c r="B52" s="148">
        <v>241</v>
      </c>
      <c r="D52" s="148">
        <v>57059.5</v>
      </c>
      <c r="E52" s="148">
        <v>355278</v>
      </c>
      <c r="F52" s="148">
        <v>199083</v>
      </c>
      <c r="G52" s="148">
        <v>133490</v>
      </c>
      <c r="H52" s="148">
        <v>22705</v>
      </c>
      <c r="I52" s="148">
        <v>64425865</v>
      </c>
      <c r="J52" s="148">
        <v>42667036</v>
      </c>
      <c r="K52" s="148">
        <v>3742960</v>
      </c>
      <c r="L52" s="148">
        <v>321930</v>
      </c>
      <c r="M52" s="148">
        <v>236.5</v>
      </c>
      <c r="N52" s="148">
        <v>1473</v>
      </c>
      <c r="O52" s="148">
        <v>267077</v>
      </c>
      <c r="P52" s="148">
        <v>1334.6</v>
      </c>
      <c r="Q52" s="148">
        <v>6.2</v>
      </c>
      <c r="R52" s="148">
        <v>1129.0999999999999</v>
      </c>
      <c r="S52" s="148">
        <v>5.6420000000000003</v>
      </c>
    </row>
    <row r="53" spans="2:19">
      <c r="B53" s="148">
        <v>244</v>
      </c>
      <c r="D53" s="148">
        <v>56982.8</v>
      </c>
      <c r="E53" s="148">
        <v>371466</v>
      </c>
      <c r="F53" s="148">
        <v>195527</v>
      </c>
      <c r="G53" s="148">
        <v>152477</v>
      </c>
      <c r="H53" s="148">
        <v>23462</v>
      </c>
      <c r="I53" s="148">
        <v>66111089</v>
      </c>
      <c r="J53" s="148">
        <v>42081411</v>
      </c>
      <c r="K53" s="148">
        <v>3867692</v>
      </c>
      <c r="L53" s="148">
        <v>302133</v>
      </c>
      <c r="M53" s="148">
        <v>233.7</v>
      </c>
      <c r="N53" s="148">
        <v>1524</v>
      </c>
      <c r="O53" s="148">
        <v>271169</v>
      </c>
      <c r="P53" s="148">
        <v>1239.3</v>
      </c>
      <c r="Q53" s="148">
        <v>6.5</v>
      </c>
      <c r="R53" s="148">
        <v>1160.19</v>
      </c>
      <c r="S53" s="148">
        <v>5.3019999999999996</v>
      </c>
    </row>
    <row r="54" spans="2:19">
      <c r="B54" s="148">
        <v>239</v>
      </c>
      <c r="D54" s="148">
        <v>56872.3</v>
      </c>
      <c r="E54" s="148">
        <v>379294</v>
      </c>
      <c r="F54" s="148">
        <v>201278</v>
      </c>
      <c r="G54" s="148">
        <v>155311</v>
      </c>
      <c r="H54" s="148">
        <v>22705</v>
      </c>
      <c r="I54" s="148">
        <v>67551985</v>
      </c>
      <c r="J54" s="148">
        <v>43340284</v>
      </c>
      <c r="K54" s="148">
        <v>3742959</v>
      </c>
      <c r="L54" s="148">
        <v>246119</v>
      </c>
      <c r="M54" s="148">
        <v>237.7</v>
      </c>
      <c r="N54" s="148">
        <v>1585</v>
      </c>
      <c r="O54" s="148">
        <v>282301</v>
      </c>
      <c r="P54" s="148">
        <v>1028.5</v>
      </c>
      <c r="Q54" s="148">
        <v>6.7</v>
      </c>
      <c r="R54" s="148">
        <v>1187.78</v>
      </c>
      <c r="S54" s="148">
        <v>4.3280000000000003</v>
      </c>
    </row>
    <row r="55" spans="2:19">
      <c r="B55" s="148">
        <v>242</v>
      </c>
      <c r="D55" s="148">
        <v>57528.6</v>
      </c>
      <c r="E55" s="148">
        <v>412239</v>
      </c>
      <c r="F55" s="148">
        <v>228867</v>
      </c>
      <c r="G55" s="148">
        <v>159910</v>
      </c>
      <c r="H55" s="148">
        <v>23462</v>
      </c>
      <c r="I55" s="148">
        <v>74289508</v>
      </c>
      <c r="J55" s="148">
        <v>49277762</v>
      </c>
      <c r="K55" s="148">
        <v>3867725</v>
      </c>
      <c r="L55" s="148">
        <v>211805</v>
      </c>
      <c r="M55" s="148">
        <v>237.8</v>
      </c>
      <c r="N55" s="148">
        <v>1704</v>
      </c>
      <c r="O55" s="148">
        <v>307066</v>
      </c>
      <c r="P55" s="148">
        <v>875.5</v>
      </c>
      <c r="Q55" s="148">
        <v>7.2</v>
      </c>
      <c r="R55" s="148">
        <v>1291.3499999999999</v>
      </c>
      <c r="S55" s="148">
        <v>3.6819999999999999</v>
      </c>
    </row>
    <row r="56" spans="2:19">
      <c r="B56" s="148">
        <v>239</v>
      </c>
      <c r="D56" s="148">
        <v>57014.9</v>
      </c>
      <c r="E56" s="148">
        <v>365392</v>
      </c>
      <c r="F56" s="148">
        <v>209277</v>
      </c>
      <c r="G56" s="148">
        <v>133410</v>
      </c>
      <c r="H56" s="148">
        <v>22705</v>
      </c>
      <c r="I56" s="148">
        <v>66529184</v>
      </c>
      <c r="J56" s="148">
        <v>44880067</v>
      </c>
      <c r="K56" s="148">
        <v>3742992</v>
      </c>
      <c r="L56" s="148">
        <v>211406</v>
      </c>
      <c r="M56" s="148">
        <v>238.1</v>
      </c>
      <c r="N56" s="148">
        <v>1526</v>
      </c>
      <c r="O56" s="148">
        <v>277877</v>
      </c>
      <c r="P56" s="148">
        <v>883</v>
      </c>
      <c r="Q56" s="148">
        <v>6.4</v>
      </c>
      <c r="R56" s="148">
        <v>1166.8699999999999</v>
      </c>
      <c r="S56" s="148">
        <v>3.7080000000000002</v>
      </c>
    </row>
    <row r="57" spans="2:19">
      <c r="B57" s="148">
        <v>237</v>
      </c>
      <c r="D57" s="148">
        <v>56656.800000000003</v>
      </c>
      <c r="E57" s="148">
        <v>359978</v>
      </c>
      <c r="F57" s="148">
        <v>192565</v>
      </c>
      <c r="G57" s="148">
        <v>144708</v>
      </c>
      <c r="H57" s="148">
        <v>22705</v>
      </c>
      <c r="I57" s="148">
        <v>64569970</v>
      </c>
      <c r="J57" s="148">
        <v>41515867</v>
      </c>
      <c r="K57" s="148">
        <v>3742960</v>
      </c>
      <c r="L57" s="148">
        <v>219386</v>
      </c>
      <c r="M57" s="148">
        <v>238.8</v>
      </c>
      <c r="N57" s="148">
        <v>1517</v>
      </c>
      <c r="O57" s="148">
        <v>272114</v>
      </c>
      <c r="P57" s="148">
        <v>924.5</v>
      </c>
      <c r="Q57" s="148">
        <v>6.4</v>
      </c>
      <c r="R57" s="148">
        <v>1139.67</v>
      </c>
      <c r="S57" s="148">
        <v>3.8719999999999999</v>
      </c>
    </row>
    <row r="58" spans="2:19">
      <c r="B58" s="148">
        <v>238</v>
      </c>
      <c r="D58" s="148">
        <v>57255.9</v>
      </c>
      <c r="E58" s="148">
        <v>367382</v>
      </c>
      <c r="F58" s="148">
        <v>203436</v>
      </c>
      <c r="G58" s="148">
        <v>138808</v>
      </c>
      <c r="H58" s="148">
        <v>25138</v>
      </c>
      <c r="I58" s="148">
        <v>66797412</v>
      </c>
      <c r="J58" s="148">
        <v>43738633</v>
      </c>
      <c r="K58" s="148">
        <v>4143991</v>
      </c>
      <c r="L58" s="148">
        <v>223865</v>
      </c>
      <c r="M58" s="148">
        <v>240.4</v>
      </c>
      <c r="N58" s="148">
        <v>1542</v>
      </c>
      <c r="O58" s="148">
        <v>280409</v>
      </c>
      <c r="P58" s="148">
        <v>939.8</v>
      </c>
      <c r="Q58" s="148">
        <v>6.4</v>
      </c>
      <c r="R58" s="148">
        <v>1166.6500000000001</v>
      </c>
      <c r="S58" s="148">
        <v>3.91</v>
      </c>
    </row>
    <row r="59" spans="2:19">
      <c r="B59" s="148">
        <v>237</v>
      </c>
      <c r="D59" s="148">
        <v>57231.7</v>
      </c>
      <c r="E59" s="148">
        <v>359277</v>
      </c>
      <c r="F59" s="148">
        <v>218671</v>
      </c>
      <c r="G59" s="148">
        <v>118014</v>
      </c>
      <c r="H59" s="148">
        <v>22592</v>
      </c>
      <c r="I59" s="148">
        <v>66991379</v>
      </c>
      <c r="J59" s="148">
        <v>46989793</v>
      </c>
      <c r="K59" s="148">
        <v>3740818</v>
      </c>
      <c r="L59" s="148">
        <v>216528</v>
      </c>
      <c r="M59" s="148">
        <v>241.1</v>
      </c>
      <c r="N59" s="148">
        <v>1513</v>
      </c>
      <c r="O59" s="148">
        <v>282165</v>
      </c>
      <c r="P59" s="148">
        <v>912</v>
      </c>
      <c r="Q59" s="148">
        <v>6.3</v>
      </c>
      <c r="R59" s="148">
        <v>1170.53</v>
      </c>
      <c r="S59" s="148">
        <v>3.7829999999999999</v>
      </c>
    </row>
    <row r="60" spans="2:19">
      <c r="B60" s="148"/>
    </row>
  </sheetData>
  <mergeCells count="19">
    <mergeCell ref="U6:U8"/>
    <mergeCell ref="T7:T8"/>
    <mergeCell ref="O7:O8"/>
    <mergeCell ref="P7:P8"/>
    <mergeCell ref="Q7:Q8"/>
    <mergeCell ref="R7:R8"/>
    <mergeCell ref="S7:S8"/>
    <mergeCell ref="N6:Q6"/>
    <mergeCell ref="R6:T6"/>
    <mergeCell ref="I6:J7"/>
    <mergeCell ref="K6:K7"/>
    <mergeCell ref="L6:L7"/>
    <mergeCell ref="M6:M7"/>
    <mergeCell ref="A6:A8"/>
    <mergeCell ref="B6:B7"/>
    <mergeCell ref="C6:C7"/>
    <mergeCell ref="D6:D7"/>
    <mergeCell ref="E6:G7"/>
    <mergeCell ref="H6:H7"/>
  </mergeCells>
  <phoneticPr fontId="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0"/>
  <sheetViews>
    <sheetView workbookViewId="0"/>
  </sheetViews>
  <sheetFormatPr defaultRowHeight="13.5"/>
  <cols>
    <col min="1" max="1" width="10.625" style="145" customWidth="1"/>
    <col min="2" max="2" width="7.25" style="145" customWidth="1"/>
    <col min="3" max="3" width="8.25" style="145" customWidth="1"/>
    <col min="4" max="4" width="7.625" style="145" customWidth="1"/>
    <col min="5" max="8" width="8.75" style="145" customWidth="1"/>
    <col min="9" max="10" width="10.625" style="145" customWidth="1"/>
    <col min="11" max="11" width="10.75" style="145" customWidth="1"/>
    <col min="12" max="12" width="9.75" style="145" customWidth="1"/>
    <col min="13" max="13" width="9" style="145" customWidth="1"/>
    <col min="14" max="14" width="5.875" style="145" customWidth="1"/>
    <col min="15" max="15" width="6.5" style="145" customWidth="1"/>
    <col min="16" max="16" width="7.875" style="145" customWidth="1"/>
    <col min="17" max="17" width="8.25" style="145" customWidth="1"/>
    <col min="18" max="18" width="5.625" style="145" customWidth="1"/>
    <col min="19" max="19" width="7.25" style="145" customWidth="1"/>
    <col min="20" max="20" width="9" style="145"/>
    <col min="21" max="21" width="10.125" style="145" customWidth="1"/>
    <col min="22" max="16384" width="9" style="145"/>
  </cols>
  <sheetData>
    <row r="1" spans="1:21" ht="13.5" customHeight="1"/>
    <row r="2" spans="1:21" s="1" customFormat="1" ht="13.5" customHeight="1">
      <c r="A2" s="6" t="s">
        <v>201</v>
      </c>
      <c r="E2" s="60"/>
      <c r="F2" s="60"/>
      <c r="H2" s="75"/>
      <c r="I2" s="6"/>
      <c r="J2" s="6"/>
      <c r="T2" s="134"/>
    </row>
    <row r="3" spans="1:21" s="1" customFormat="1" ht="10.5" customHeight="1">
      <c r="G3" s="76"/>
      <c r="H3" s="76"/>
      <c r="T3" s="134"/>
    </row>
    <row r="4" spans="1:21" s="1" customFormat="1" ht="13.5" customHeight="1">
      <c r="A4" s="28" t="s">
        <v>283</v>
      </c>
      <c r="G4" s="59"/>
      <c r="I4" s="28"/>
      <c r="K4" s="6"/>
      <c r="T4" s="134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317" t="s">
        <v>155</v>
      </c>
      <c r="B6" s="320" t="s">
        <v>399</v>
      </c>
      <c r="C6" s="322" t="s">
        <v>400</v>
      </c>
      <c r="D6" s="324" t="s">
        <v>258</v>
      </c>
      <c r="E6" s="311" t="s">
        <v>401</v>
      </c>
      <c r="F6" s="325"/>
      <c r="G6" s="325"/>
      <c r="H6" s="313" t="s">
        <v>148</v>
      </c>
      <c r="I6" s="308" t="s">
        <v>147</v>
      </c>
      <c r="J6" s="309"/>
      <c r="K6" s="311" t="s">
        <v>402</v>
      </c>
      <c r="L6" s="313" t="s">
        <v>403</v>
      </c>
      <c r="M6" s="315" t="s">
        <v>404</v>
      </c>
      <c r="N6" s="332" t="s">
        <v>2</v>
      </c>
      <c r="O6" s="333"/>
      <c r="P6" s="333"/>
      <c r="Q6" s="334"/>
      <c r="R6" s="332" t="s">
        <v>0</v>
      </c>
      <c r="S6" s="333"/>
      <c r="T6" s="334"/>
      <c r="U6" s="328" t="s">
        <v>155</v>
      </c>
    </row>
    <row r="7" spans="1:21" s="3" customFormat="1" ht="10.5" customHeight="1">
      <c r="A7" s="318"/>
      <c r="B7" s="321"/>
      <c r="C7" s="323"/>
      <c r="D7" s="321"/>
      <c r="E7" s="326"/>
      <c r="F7" s="326"/>
      <c r="G7" s="326"/>
      <c r="H7" s="327"/>
      <c r="I7" s="310"/>
      <c r="J7" s="310"/>
      <c r="K7" s="312"/>
      <c r="L7" s="314"/>
      <c r="M7" s="316"/>
      <c r="N7" s="68" t="s">
        <v>194</v>
      </c>
      <c r="O7" s="324" t="s">
        <v>405</v>
      </c>
      <c r="P7" s="324" t="s">
        <v>406</v>
      </c>
      <c r="Q7" s="324" t="s">
        <v>407</v>
      </c>
      <c r="R7" s="324" t="s">
        <v>405</v>
      </c>
      <c r="S7" s="324" t="s">
        <v>408</v>
      </c>
      <c r="T7" s="324" t="s">
        <v>407</v>
      </c>
      <c r="U7" s="329"/>
    </row>
    <row r="8" spans="1:21" s="3" customFormat="1" ht="10.5" customHeight="1">
      <c r="A8" s="31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409</v>
      </c>
      <c r="N8" s="34" t="s">
        <v>410</v>
      </c>
      <c r="O8" s="331"/>
      <c r="P8" s="331"/>
      <c r="Q8" s="331"/>
      <c r="R8" s="331"/>
      <c r="S8" s="331"/>
      <c r="T8" s="331"/>
      <c r="U8" s="330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66"/>
      <c r="U9" s="65"/>
    </row>
    <row r="10" spans="1:21" s="3" customFormat="1" ht="10.5" customHeight="1">
      <c r="A10" s="138" t="s">
        <v>411</v>
      </c>
      <c r="B10" s="12">
        <v>245</v>
      </c>
      <c r="C10" s="15">
        <v>180</v>
      </c>
      <c r="D10" s="15">
        <v>56870.978630136997</v>
      </c>
      <c r="E10" s="15">
        <v>339311.03561643837</v>
      </c>
      <c r="F10" s="15">
        <v>186614</v>
      </c>
      <c r="G10" s="15">
        <v>129637.77534246576</v>
      </c>
      <c r="H10" s="15">
        <v>23058.51506849315</v>
      </c>
      <c r="I10" s="15">
        <v>61679017.356164381</v>
      </c>
      <c r="J10" s="15">
        <v>40428895.389041096</v>
      </c>
      <c r="K10" s="15">
        <v>17429321.213698629</v>
      </c>
      <c r="L10" s="15">
        <v>3820800.7534246575</v>
      </c>
      <c r="M10" s="15">
        <v>247121</v>
      </c>
      <c r="N10" s="15">
        <v>232.12644338831427</v>
      </c>
      <c r="O10" s="15">
        <v>1384.943002516075</v>
      </c>
      <c r="P10" s="15">
        <v>251751.09124965055</v>
      </c>
      <c r="Q10" s="15">
        <v>1007</v>
      </c>
      <c r="R10" s="15">
        <v>5.9663301703169758</v>
      </c>
      <c r="S10" s="15">
        <v>1084.542922274939</v>
      </c>
      <c r="T10" s="64">
        <v>4.3449999999999998</v>
      </c>
      <c r="U10" s="139" t="s">
        <v>411</v>
      </c>
    </row>
    <row r="11" spans="1:21" s="3" customFormat="1" ht="10.5" customHeight="1">
      <c r="A11" s="140" t="s">
        <v>412</v>
      </c>
      <c r="B11" s="12">
        <v>244</v>
      </c>
      <c r="C11" s="15">
        <v>180</v>
      </c>
      <c r="D11" s="15">
        <v>56487.8</v>
      </c>
      <c r="E11" s="15">
        <v>348453</v>
      </c>
      <c r="F11" s="15">
        <v>189957</v>
      </c>
      <c r="G11" s="15">
        <v>135337</v>
      </c>
      <c r="H11" s="15">
        <v>23159</v>
      </c>
      <c r="I11" s="15">
        <v>63133496</v>
      </c>
      <c r="J11" s="15">
        <v>41185345</v>
      </c>
      <c r="K11" s="15">
        <v>18125889</v>
      </c>
      <c r="L11" s="15">
        <v>3822262</v>
      </c>
      <c r="M11" s="15">
        <v>246483.49589041097</v>
      </c>
      <c r="N11" s="15">
        <v>231.50737704918035</v>
      </c>
      <c r="O11" s="15">
        <v>1428.0860655737704</v>
      </c>
      <c r="P11" s="15">
        <v>258743.83606557376</v>
      </c>
      <c r="Q11" s="15">
        <v>1010</v>
      </c>
      <c r="R11" s="15">
        <v>6.1686417244077481</v>
      </c>
      <c r="S11" s="15">
        <v>1117.6483417658326</v>
      </c>
      <c r="T11" s="64">
        <v>4.3600000000000003</v>
      </c>
      <c r="U11" s="141" t="s">
        <v>412</v>
      </c>
    </row>
    <row r="12" spans="1:21" s="3" customFormat="1" ht="10.5" customHeight="1">
      <c r="A12" s="140" t="s">
        <v>392</v>
      </c>
      <c r="B12" s="12">
        <v>242</v>
      </c>
      <c r="C12" s="15">
        <v>180</v>
      </c>
      <c r="D12" s="15">
        <v>56923.3</v>
      </c>
      <c r="E12" s="15">
        <v>358953</v>
      </c>
      <c r="F12" s="15">
        <v>192826</v>
      </c>
      <c r="G12" s="15">
        <v>142964</v>
      </c>
      <c r="H12" s="15">
        <v>23163</v>
      </c>
      <c r="I12" s="15">
        <v>64522918</v>
      </c>
      <c r="J12" s="15">
        <v>41560712</v>
      </c>
      <c r="K12" s="15">
        <v>19144265</v>
      </c>
      <c r="L12" s="15">
        <v>3817941</v>
      </c>
      <c r="M12" s="15">
        <v>245058.98356164384</v>
      </c>
      <c r="N12" s="15">
        <v>235.2</v>
      </c>
      <c r="O12" s="15">
        <v>1483.2768595041323</v>
      </c>
      <c r="P12" s="15">
        <v>266623.62809917354</v>
      </c>
      <c r="Q12" s="15">
        <v>1013</v>
      </c>
      <c r="R12" s="15">
        <v>6.3</v>
      </c>
      <c r="S12" s="15">
        <v>1133.506279502418</v>
      </c>
      <c r="T12" s="64">
        <v>4.3049999999999997</v>
      </c>
      <c r="U12" s="141" t="s">
        <v>392</v>
      </c>
    </row>
    <row r="13" spans="1:21" s="3" customFormat="1" ht="10.5" customHeight="1">
      <c r="A13" s="140" t="s">
        <v>393</v>
      </c>
      <c r="B13" s="12">
        <v>238</v>
      </c>
      <c r="C13" s="38">
        <v>180</v>
      </c>
      <c r="D13" s="15">
        <v>57015.6</v>
      </c>
      <c r="E13" s="15">
        <v>371882</v>
      </c>
      <c r="F13" s="15">
        <v>203633</v>
      </c>
      <c r="G13" s="15">
        <v>145082</v>
      </c>
      <c r="H13" s="15">
        <v>23167</v>
      </c>
      <c r="I13" s="15">
        <v>66999261</v>
      </c>
      <c r="J13" s="38">
        <v>43802129</v>
      </c>
      <c r="K13" s="38">
        <v>19386958</v>
      </c>
      <c r="L13" s="38">
        <v>3810174</v>
      </c>
      <c r="M13" s="38">
        <v>243111</v>
      </c>
      <c r="N13" s="15">
        <v>239.56134453781513</v>
      </c>
      <c r="O13" s="15">
        <v>1562.5294117647059</v>
      </c>
      <c r="P13" s="15">
        <v>281509.5</v>
      </c>
      <c r="Q13" s="38">
        <v>1021.4747899159664</v>
      </c>
      <c r="R13" s="15">
        <v>6.5224605195770984</v>
      </c>
      <c r="S13" s="15">
        <v>1175.1040241618084</v>
      </c>
      <c r="T13" s="83">
        <v>4.2639382905731065</v>
      </c>
      <c r="U13" s="141" t="s">
        <v>393</v>
      </c>
    </row>
    <row r="14" spans="1:21" s="45" customFormat="1" ht="10.5" customHeight="1">
      <c r="A14" s="142" t="s">
        <v>394</v>
      </c>
      <c r="B14" s="21">
        <v>239</v>
      </c>
      <c r="C14" s="85">
        <v>180</v>
      </c>
      <c r="D14" s="22">
        <v>57097.3</v>
      </c>
      <c r="E14" s="22">
        <v>379216</v>
      </c>
      <c r="F14" s="22">
        <v>208337</v>
      </c>
      <c r="G14" s="22">
        <v>147748</v>
      </c>
      <c r="H14" s="22">
        <v>23131</v>
      </c>
      <c r="I14" s="22">
        <v>68382668</v>
      </c>
      <c r="J14" s="85">
        <v>44808181</v>
      </c>
      <c r="K14" s="85">
        <v>19759924</v>
      </c>
      <c r="L14" s="85">
        <v>3814563</v>
      </c>
      <c r="M14" s="85">
        <v>244060</v>
      </c>
      <c r="N14" s="22">
        <v>238.4</v>
      </c>
      <c r="O14" s="22">
        <v>1583</v>
      </c>
      <c r="P14" s="22">
        <v>285541</v>
      </c>
      <c r="Q14" s="85">
        <v>1019</v>
      </c>
      <c r="R14" s="22">
        <v>6.6</v>
      </c>
      <c r="S14" s="22">
        <v>1197.6500000000001</v>
      </c>
      <c r="T14" s="84">
        <v>4.274</v>
      </c>
      <c r="U14" s="143" t="s">
        <v>394</v>
      </c>
    </row>
    <row r="15" spans="1:21" s="3" customFormat="1" ht="6" customHeight="1">
      <c r="A15" s="8"/>
      <c r="B15" s="12"/>
      <c r="C15" s="38"/>
      <c r="D15" s="15"/>
      <c r="E15" s="15"/>
      <c r="F15" s="15"/>
      <c r="G15" s="15"/>
      <c r="H15" s="15"/>
      <c r="I15" s="15"/>
      <c r="J15" s="38"/>
      <c r="K15" s="38"/>
      <c r="L15" s="38"/>
      <c r="M15" s="38"/>
      <c r="N15" s="15"/>
      <c r="O15" s="15"/>
      <c r="P15" s="15"/>
      <c r="Q15" s="38"/>
      <c r="R15" s="15"/>
      <c r="S15" s="15"/>
      <c r="T15" s="83"/>
      <c r="U15" s="8"/>
    </row>
    <row r="16" spans="1:21" s="3" customFormat="1" ht="10.5" customHeight="1">
      <c r="A16" s="144" t="s">
        <v>413</v>
      </c>
      <c r="B16" s="12">
        <v>239</v>
      </c>
      <c r="C16" s="38">
        <v>180</v>
      </c>
      <c r="D16" s="15">
        <v>57178.400000000001</v>
      </c>
      <c r="E16" s="15">
        <v>406349</v>
      </c>
      <c r="F16" s="15">
        <v>231869</v>
      </c>
      <c r="G16" s="15">
        <v>151018</v>
      </c>
      <c r="H16" s="15">
        <v>23462</v>
      </c>
      <c r="I16" s="15">
        <v>75014191</v>
      </c>
      <c r="J16" s="146">
        <v>50198467</v>
      </c>
      <c r="K16" s="38">
        <v>20948000</v>
      </c>
      <c r="L16" s="38">
        <v>3867724</v>
      </c>
      <c r="M16" s="38">
        <v>207321</v>
      </c>
      <c r="N16" s="15">
        <v>239.4</v>
      </c>
      <c r="O16" s="15">
        <v>1701</v>
      </c>
      <c r="P16" s="15">
        <v>314042</v>
      </c>
      <c r="Q16" s="38">
        <v>868</v>
      </c>
      <c r="R16" s="15">
        <v>7.1</v>
      </c>
      <c r="S16" s="15">
        <v>1311.93</v>
      </c>
      <c r="T16" s="83">
        <v>3.6259999999999999</v>
      </c>
      <c r="U16" s="141" t="s">
        <v>413</v>
      </c>
    </row>
    <row r="17" spans="1:21" s="3" customFormat="1" ht="10.5" customHeight="1">
      <c r="A17" s="144" t="s">
        <v>414</v>
      </c>
      <c r="B17" s="12">
        <v>240</v>
      </c>
      <c r="C17" s="38">
        <v>180</v>
      </c>
      <c r="D17" s="15">
        <v>56990.2</v>
      </c>
      <c r="E17" s="15">
        <v>398170</v>
      </c>
      <c r="F17" s="15">
        <v>209671</v>
      </c>
      <c r="G17" s="15">
        <v>165794</v>
      </c>
      <c r="H17" s="15">
        <v>22705</v>
      </c>
      <c r="I17" s="15">
        <v>70348577</v>
      </c>
      <c r="J17" s="146">
        <v>45044907</v>
      </c>
      <c r="K17" s="38">
        <v>21560710</v>
      </c>
      <c r="L17" s="38">
        <v>3742960</v>
      </c>
      <c r="M17" s="38">
        <v>214309</v>
      </c>
      <c r="N17" s="15">
        <v>237</v>
      </c>
      <c r="O17" s="15">
        <v>1656</v>
      </c>
      <c r="P17" s="15">
        <v>292569</v>
      </c>
      <c r="Q17" s="38">
        <v>891</v>
      </c>
      <c r="R17" s="15">
        <v>7</v>
      </c>
      <c r="S17" s="15">
        <v>1234.4000000000001</v>
      </c>
      <c r="T17" s="83">
        <v>3.76</v>
      </c>
      <c r="U17" s="141" t="s">
        <v>414</v>
      </c>
    </row>
    <row r="18" spans="1:21" s="3" customFormat="1" ht="10.5" customHeight="1">
      <c r="A18" s="144" t="s">
        <v>395</v>
      </c>
      <c r="B18" s="12">
        <v>239</v>
      </c>
      <c r="C18" s="38">
        <v>180</v>
      </c>
      <c r="D18" s="15">
        <v>57342.3</v>
      </c>
      <c r="E18" s="15">
        <v>392611</v>
      </c>
      <c r="F18" s="15">
        <v>197925</v>
      </c>
      <c r="G18" s="15">
        <v>171224</v>
      </c>
      <c r="H18" s="15">
        <v>23462</v>
      </c>
      <c r="I18" s="15">
        <v>69007440</v>
      </c>
      <c r="J18" s="146">
        <v>42643938</v>
      </c>
      <c r="K18" s="38">
        <v>22495744</v>
      </c>
      <c r="L18" s="38">
        <v>3867758</v>
      </c>
      <c r="M18" s="38">
        <v>239914</v>
      </c>
      <c r="N18" s="15">
        <v>239.9</v>
      </c>
      <c r="O18" s="15">
        <v>1642</v>
      </c>
      <c r="P18" s="15">
        <v>288654</v>
      </c>
      <c r="Q18" s="38">
        <v>1003.5</v>
      </c>
      <c r="R18" s="15">
        <v>6.8</v>
      </c>
      <c r="S18" s="15">
        <v>1203.43</v>
      </c>
      <c r="T18" s="83">
        <v>4.1840000000000002</v>
      </c>
      <c r="U18" s="141" t="s">
        <v>395</v>
      </c>
    </row>
    <row r="19" spans="1:21" s="3" customFormat="1" ht="10.5" customHeight="1">
      <c r="A19" s="144" t="s">
        <v>396</v>
      </c>
      <c r="B19" s="12">
        <v>237</v>
      </c>
      <c r="C19" s="38">
        <v>180</v>
      </c>
      <c r="D19" s="15">
        <v>57090</v>
      </c>
      <c r="E19" s="15">
        <v>384135</v>
      </c>
      <c r="F19" s="15">
        <v>212077</v>
      </c>
      <c r="G19" s="15">
        <v>149353</v>
      </c>
      <c r="H19" s="15">
        <v>22705</v>
      </c>
      <c r="I19" s="15">
        <v>69153344</v>
      </c>
      <c r="J19" s="146">
        <v>45376787</v>
      </c>
      <c r="K19" s="38">
        <v>20033598</v>
      </c>
      <c r="L19" s="38">
        <v>3742959</v>
      </c>
      <c r="M19" s="38">
        <v>311566</v>
      </c>
      <c r="N19" s="15">
        <v>241</v>
      </c>
      <c r="O19" s="15">
        <v>1621</v>
      </c>
      <c r="P19" s="15">
        <v>291905</v>
      </c>
      <c r="Q19" s="38">
        <v>1315.2</v>
      </c>
      <c r="R19" s="15">
        <v>6.7</v>
      </c>
      <c r="S19" s="15">
        <v>1211.3</v>
      </c>
      <c r="T19" s="83">
        <v>5.4569999999999999</v>
      </c>
      <c r="U19" s="141" t="s">
        <v>396</v>
      </c>
    </row>
    <row r="20" spans="1:21" s="3" customFormat="1" ht="10.5" customHeight="1">
      <c r="A20" s="144" t="s">
        <v>397</v>
      </c>
      <c r="B20" s="12">
        <v>241</v>
      </c>
      <c r="C20" s="38">
        <v>180</v>
      </c>
      <c r="D20" s="15">
        <v>57059.5</v>
      </c>
      <c r="E20" s="15">
        <v>355278</v>
      </c>
      <c r="F20" s="15">
        <v>199083</v>
      </c>
      <c r="G20" s="15">
        <v>133490</v>
      </c>
      <c r="H20" s="15">
        <v>22705</v>
      </c>
      <c r="I20" s="15">
        <v>64425865</v>
      </c>
      <c r="J20" s="146">
        <v>42667036</v>
      </c>
      <c r="K20" s="38">
        <v>18015869</v>
      </c>
      <c r="L20" s="38">
        <v>3742960</v>
      </c>
      <c r="M20" s="38">
        <v>321930</v>
      </c>
      <c r="N20" s="15">
        <v>236.5</v>
      </c>
      <c r="O20" s="15">
        <v>1473</v>
      </c>
      <c r="P20" s="15">
        <v>267077</v>
      </c>
      <c r="Q20" s="38">
        <v>1334.6</v>
      </c>
      <c r="R20" s="15">
        <v>6.2</v>
      </c>
      <c r="S20" s="15">
        <v>1129.0999999999999</v>
      </c>
      <c r="T20" s="83">
        <v>5.6420000000000003</v>
      </c>
      <c r="U20" s="141" t="s">
        <v>397</v>
      </c>
    </row>
    <row r="21" spans="1:21" s="3" customFormat="1" ht="10.5" customHeight="1">
      <c r="A21" s="144" t="s">
        <v>398</v>
      </c>
      <c r="B21" s="12">
        <v>244</v>
      </c>
      <c r="C21" s="38">
        <v>180</v>
      </c>
      <c r="D21" s="15">
        <v>56982.8</v>
      </c>
      <c r="E21" s="15">
        <v>371466</v>
      </c>
      <c r="F21" s="15">
        <v>195527</v>
      </c>
      <c r="G21" s="15">
        <v>152477</v>
      </c>
      <c r="H21" s="15">
        <v>23462</v>
      </c>
      <c r="I21" s="15">
        <v>66111089</v>
      </c>
      <c r="J21" s="146">
        <v>42081411</v>
      </c>
      <c r="K21" s="38">
        <v>20161986</v>
      </c>
      <c r="L21" s="38">
        <v>3867692</v>
      </c>
      <c r="M21" s="38">
        <v>302133</v>
      </c>
      <c r="N21" s="15">
        <v>233.7</v>
      </c>
      <c r="O21" s="15">
        <v>1524</v>
      </c>
      <c r="P21" s="15">
        <v>271169</v>
      </c>
      <c r="Q21" s="38">
        <v>1239.3</v>
      </c>
      <c r="R21" s="15">
        <v>6.5</v>
      </c>
      <c r="S21" s="15">
        <v>1160.19</v>
      </c>
      <c r="T21" s="83">
        <v>5.3019999999999996</v>
      </c>
      <c r="U21" s="141" t="s">
        <v>398</v>
      </c>
    </row>
    <row r="22" spans="1:21" s="3" customFormat="1" ht="10.5" customHeight="1">
      <c r="A22" s="144" t="s">
        <v>415</v>
      </c>
      <c r="B22" s="12">
        <v>239</v>
      </c>
      <c r="C22" s="38">
        <v>180</v>
      </c>
      <c r="D22" s="15">
        <v>56872.3</v>
      </c>
      <c r="E22" s="15">
        <v>379294</v>
      </c>
      <c r="F22" s="15">
        <v>201278</v>
      </c>
      <c r="G22" s="15">
        <v>155311</v>
      </c>
      <c r="H22" s="15">
        <v>22705</v>
      </c>
      <c r="I22" s="15">
        <v>67551985</v>
      </c>
      <c r="J22" s="146">
        <v>43340284</v>
      </c>
      <c r="K22" s="38">
        <v>20468742</v>
      </c>
      <c r="L22" s="38">
        <v>3742959</v>
      </c>
      <c r="M22" s="38">
        <v>246119</v>
      </c>
      <c r="N22" s="15">
        <v>237.7</v>
      </c>
      <c r="O22" s="15">
        <v>1585</v>
      </c>
      <c r="P22" s="15">
        <v>282301</v>
      </c>
      <c r="Q22" s="38">
        <v>1028.5</v>
      </c>
      <c r="R22" s="15">
        <v>6.7</v>
      </c>
      <c r="S22" s="15">
        <v>1187.78</v>
      </c>
      <c r="T22" s="83">
        <v>4.3280000000000003</v>
      </c>
      <c r="U22" s="141" t="s">
        <v>415</v>
      </c>
    </row>
    <row r="23" spans="1:21" s="3" customFormat="1" ht="10.5" customHeight="1">
      <c r="A23" s="144" t="s">
        <v>416</v>
      </c>
      <c r="B23" s="12">
        <v>242</v>
      </c>
      <c r="C23" s="38">
        <v>180</v>
      </c>
      <c r="D23" s="15">
        <v>57528.6</v>
      </c>
      <c r="E23" s="15">
        <v>412239</v>
      </c>
      <c r="F23" s="15">
        <v>228867</v>
      </c>
      <c r="G23" s="15">
        <v>159910</v>
      </c>
      <c r="H23" s="15">
        <v>23462</v>
      </c>
      <c r="I23" s="15">
        <v>74289508</v>
      </c>
      <c r="J23" s="146">
        <v>49277762</v>
      </c>
      <c r="K23" s="38">
        <v>21144021</v>
      </c>
      <c r="L23" s="38">
        <v>3867725</v>
      </c>
      <c r="M23" s="38">
        <v>211805</v>
      </c>
      <c r="N23" s="15">
        <v>237.8</v>
      </c>
      <c r="O23" s="15">
        <v>1704</v>
      </c>
      <c r="P23" s="15">
        <v>307066</v>
      </c>
      <c r="Q23" s="38">
        <v>875.5</v>
      </c>
      <c r="R23" s="15">
        <v>7.2</v>
      </c>
      <c r="S23" s="15">
        <v>1291.3499999999999</v>
      </c>
      <c r="T23" s="83">
        <v>3.6819999999999999</v>
      </c>
      <c r="U23" s="141" t="s">
        <v>416</v>
      </c>
    </row>
    <row r="24" spans="1:21" s="3" customFormat="1" ht="10.5" customHeight="1">
      <c r="A24" s="144" t="s">
        <v>417</v>
      </c>
      <c r="B24" s="12">
        <v>239</v>
      </c>
      <c r="C24" s="38">
        <v>180</v>
      </c>
      <c r="D24" s="15">
        <v>57014.9</v>
      </c>
      <c r="E24" s="15">
        <v>365392</v>
      </c>
      <c r="F24" s="15">
        <v>209277</v>
      </c>
      <c r="G24" s="15">
        <v>133410</v>
      </c>
      <c r="H24" s="15">
        <v>22705</v>
      </c>
      <c r="I24" s="15">
        <v>66529184</v>
      </c>
      <c r="J24" s="146">
        <v>44880067</v>
      </c>
      <c r="K24" s="38">
        <v>17906125</v>
      </c>
      <c r="L24" s="38">
        <v>3742992</v>
      </c>
      <c r="M24" s="38">
        <v>211406</v>
      </c>
      <c r="N24" s="15">
        <v>238.1</v>
      </c>
      <c r="O24" s="15">
        <v>1526</v>
      </c>
      <c r="P24" s="15">
        <v>277877</v>
      </c>
      <c r="Q24" s="38">
        <v>883</v>
      </c>
      <c r="R24" s="15">
        <v>6.4</v>
      </c>
      <c r="S24" s="15">
        <v>1166.8699999999999</v>
      </c>
      <c r="T24" s="83">
        <v>3.7080000000000002</v>
      </c>
      <c r="U24" s="141" t="s">
        <v>417</v>
      </c>
    </row>
    <row r="25" spans="1:21" s="3" customFormat="1" ht="10.5" customHeight="1">
      <c r="A25" s="144" t="s">
        <v>418</v>
      </c>
      <c r="B25" s="12">
        <v>237</v>
      </c>
      <c r="C25" s="38">
        <v>180</v>
      </c>
      <c r="D25" s="15">
        <v>56656.800000000003</v>
      </c>
      <c r="E25" s="15">
        <v>359978</v>
      </c>
      <c r="F25" s="15">
        <v>192565</v>
      </c>
      <c r="G25" s="15">
        <v>144708</v>
      </c>
      <c r="H25" s="15">
        <v>22705</v>
      </c>
      <c r="I25" s="15">
        <v>64569970</v>
      </c>
      <c r="J25" s="146">
        <v>41515867</v>
      </c>
      <c r="K25" s="38">
        <v>19311143</v>
      </c>
      <c r="L25" s="38">
        <v>3742960</v>
      </c>
      <c r="M25" s="38">
        <v>219386</v>
      </c>
      <c r="N25" s="15">
        <v>238.8</v>
      </c>
      <c r="O25" s="15">
        <v>1517</v>
      </c>
      <c r="P25" s="15">
        <v>272114</v>
      </c>
      <c r="Q25" s="38">
        <v>924.5</v>
      </c>
      <c r="R25" s="15">
        <v>6.4</v>
      </c>
      <c r="S25" s="15">
        <v>1139.67</v>
      </c>
      <c r="T25" s="83">
        <v>3.8719999999999999</v>
      </c>
      <c r="U25" s="141" t="s">
        <v>418</v>
      </c>
    </row>
    <row r="26" spans="1:21" s="3" customFormat="1" ht="10.5" customHeight="1">
      <c r="A26" s="144" t="s">
        <v>419</v>
      </c>
      <c r="B26" s="12">
        <v>238</v>
      </c>
      <c r="C26" s="38">
        <v>180</v>
      </c>
      <c r="D26" s="15">
        <v>57255.9</v>
      </c>
      <c r="E26" s="15">
        <v>367382</v>
      </c>
      <c r="F26" s="15">
        <v>203436</v>
      </c>
      <c r="G26" s="15">
        <v>138808</v>
      </c>
      <c r="H26" s="15">
        <v>25138</v>
      </c>
      <c r="I26" s="15">
        <v>66797412</v>
      </c>
      <c r="J26" s="146">
        <v>43738633</v>
      </c>
      <c r="K26" s="38">
        <v>18914788</v>
      </c>
      <c r="L26" s="38">
        <v>4143991</v>
      </c>
      <c r="M26" s="38">
        <v>223865</v>
      </c>
      <c r="N26" s="15">
        <v>240.4</v>
      </c>
      <c r="O26" s="15">
        <v>1542</v>
      </c>
      <c r="P26" s="15">
        <v>280409</v>
      </c>
      <c r="Q26" s="38">
        <v>939.8</v>
      </c>
      <c r="R26" s="15">
        <v>6.4</v>
      </c>
      <c r="S26" s="15">
        <v>1166.6500000000001</v>
      </c>
      <c r="T26" s="83">
        <v>3.91</v>
      </c>
      <c r="U26" s="141" t="s">
        <v>419</v>
      </c>
    </row>
    <row r="27" spans="1:21" s="3" customFormat="1" ht="10.5" customHeight="1">
      <c r="A27" s="144" t="s">
        <v>420</v>
      </c>
      <c r="B27" s="12">
        <v>237</v>
      </c>
      <c r="C27" s="38">
        <v>180</v>
      </c>
      <c r="D27" s="15">
        <v>57231.7</v>
      </c>
      <c r="E27" s="15">
        <v>359277</v>
      </c>
      <c r="F27" s="15">
        <v>218671</v>
      </c>
      <c r="G27" s="15">
        <v>118014</v>
      </c>
      <c r="H27" s="15">
        <v>22592</v>
      </c>
      <c r="I27" s="15">
        <v>66991379</v>
      </c>
      <c r="J27" s="146">
        <v>46989793</v>
      </c>
      <c r="K27" s="38">
        <v>16260768</v>
      </c>
      <c r="L27" s="38">
        <v>3740818</v>
      </c>
      <c r="M27" s="38">
        <v>216528</v>
      </c>
      <c r="N27" s="15">
        <v>241.1</v>
      </c>
      <c r="O27" s="15">
        <v>1513</v>
      </c>
      <c r="P27" s="15">
        <v>282165</v>
      </c>
      <c r="Q27" s="38">
        <v>912</v>
      </c>
      <c r="R27" s="15">
        <v>6.3</v>
      </c>
      <c r="S27" s="15">
        <v>1170.53</v>
      </c>
      <c r="T27" s="83">
        <v>3.7829999999999999</v>
      </c>
      <c r="U27" s="141" t="s">
        <v>420</v>
      </c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2"/>
      <c r="U28" s="9"/>
    </row>
    <row r="29" spans="1:21" s="42" customFormat="1" ht="10.5">
      <c r="A29" s="42" t="s">
        <v>303</v>
      </c>
    </row>
    <row r="30" spans="1:21" s="3" customFormat="1" ht="10.5">
      <c r="A30" s="3" t="s">
        <v>421</v>
      </c>
    </row>
    <row r="31" spans="1:21" ht="10.5" customHeight="1">
      <c r="T31" s="147"/>
    </row>
    <row r="32" spans="1:21" ht="10.5" customHeight="1"/>
    <row r="33" spans="1:20" ht="10.5" customHeight="1">
      <c r="T33" s="147"/>
    </row>
    <row r="34" spans="1:20" ht="10.5" customHeight="1">
      <c r="T34" s="147"/>
    </row>
    <row r="35" spans="1:20" ht="10.5" customHeight="1">
      <c r="T35" s="147"/>
    </row>
    <row r="36" spans="1:20" ht="10.5" customHeight="1">
      <c r="T36" s="147"/>
    </row>
    <row r="37" spans="1:20" ht="10.5" customHeight="1">
      <c r="T37" s="147"/>
    </row>
    <row r="38" spans="1:20" ht="10.5" customHeight="1">
      <c r="T38" s="147"/>
    </row>
    <row r="39" spans="1:20" ht="10.5" customHeight="1">
      <c r="T39" s="147"/>
    </row>
    <row r="40" spans="1:20" ht="10.5" customHeight="1">
      <c r="T40" s="147"/>
    </row>
    <row r="41" spans="1:20" ht="10.5" customHeight="1">
      <c r="T41" s="147"/>
    </row>
    <row r="42" spans="1:20" ht="10.5" customHeight="1">
      <c r="T42" s="147"/>
    </row>
    <row r="43" spans="1:20" ht="10.5" customHeight="1">
      <c r="T43" s="147"/>
    </row>
    <row r="44" spans="1:20">
      <c r="T44" s="147"/>
    </row>
    <row r="46" spans="1:20">
      <c r="A46" s="148"/>
      <c r="B46" s="148">
        <v>238</v>
      </c>
      <c r="D46" s="148">
        <v>57015.6</v>
      </c>
      <c r="E46" s="148">
        <v>371882</v>
      </c>
      <c r="F46" s="148">
        <v>203633</v>
      </c>
      <c r="G46" s="148">
        <v>145082</v>
      </c>
      <c r="H46" s="148">
        <v>23167</v>
      </c>
      <c r="I46" s="148">
        <v>66999261</v>
      </c>
      <c r="J46" s="148">
        <v>43802129</v>
      </c>
      <c r="K46" s="148">
        <v>19386958</v>
      </c>
      <c r="L46" s="148">
        <v>3810174</v>
      </c>
      <c r="M46" s="148">
        <v>243111</v>
      </c>
      <c r="N46" s="148">
        <v>239.56134453781513</v>
      </c>
      <c r="O46" s="148">
        <v>1562.5294117647059</v>
      </c>
      <c r="P46" s="148">
        <v>281509.5</v>
      </c>
      <c r="Q46" s="148">
        <v>1021.4747899159664</v>
      </c>
      <c r="R46" s="148">
        <v>6.5224605195770984</v>
      </c>
      <c r="S46" s="148">
        <v>1175.1040241618084</v>
      </c>
      <c r="T46" s="148">
        <v>4.2639382905731065</v>
      </c>
    </row>
    <row r="48" spans="1:20">
      <c r="B48" s="148">
        <v>239</v>
      </c>
      <c r="D48" s="148">
        <v>57178.400000000001</v>
      </c>
      <c r="E48" s="148">
        <v>406349</v>
      </c>
      <c r="F48" s="148">
        <v>231869</v>
      </c>
      <c r="G48" s="148">
        <v>151018</v>
      </c>
      <c r="H48" s="148">
        <v>23462</v>
      </c>
      <c r="I48" s="148">
        <v>75014191</v>
      </c>
      <c r="J48" s="148">
        <v>50198467</v>
      </c>
      <c r="K48" s="148">
        <v>20948000</v>
      </c>
      <c r="L48" s="148">
        <v>3867724</v>
      </c>
      <c r="M48" s="148">
        <v>207321</v>
      </c>
      <c r="N48" s="148">
        <v>239.4</v>
      </c>
      <c r="O48" s="148">
        <v>1701</v>
      </c>
      <c r="P48" s="148">
        <v>314042</v>
      </c>
      <c r="Q48" s="148">
        <v>868</v>
      </c>
      <c r="R48" s="148">
        <v>7.1</v>
      </c>
      <c r="S48" s="148">
        <v>1311.93</v>
      </c>
      <c r="T48" s="148">
        <v>3.6259999999999999</v>
      </c>
    </row>
    <row r="49" spans="2:20">
      <c r="B49" s="148">
        <v>240</v>
      </c>
      <c r="D49" s="148">
        <v>56990.2</v>
      </c>
      <c r="E49" s="148">
        <v>398170</v>
      </c>
      <c r="F49" s="148">
        <v>209671</v>
      </c>
      <c r="G49" s="148">
        <v>165794</v>
      </c>
      <c r="H49" s="148">
        <v>22705</v>
      </c>
      <c r="I49" s="148">
        <v>70348577</v>
      </c>
      <c r="J49" s="148">
        <v>45044907</v>
      </c>
      <c r="K49" s="148">
        <v>21560710</v>
      </c>
      <c r="L49" s="148">
        <v>3742960</v>
      </c>
      <c r="M49" s="148">
        <v>214309</v>
      </c>
      <c r="N49" s="148">
        <v>237</v>
      </c>
      <c r="O49" s="148">
        <v>1656</v>
      </c>
      <c r="P49" s="148">
        <v>292569</v>
      </c>
      <c r="Q49" s="148">
        <v>891</v>
      </c>
      <c r="R49" s="148">
        <v>7</v>
      </c>
      <c r="S49" s="148">
        <v>1234.4000000000001</v>
      </c>
      <c r="T49" s="148">
        <v>3.76</v>
      </c>
    </row>
    <row r="50" spans="2:20">
      <c r="B50" s="148">
        <v>239</v>
      </c>
      <c r="D50" s="148">
        <v>57342.3</v>
      </c>
      <c r="E50" s="148">
        <v>392611</v>
      </c>
      <c r="F50" s="148">
        <v>197925</v>
      </c>
      <c r="G50" s="148">
        <v>171224</v>
      </c>
      <c r="H50" s="148">
        <v>23462</v>
      </c>
      <c r="I50" s="148">
        <v>69007440</v>
      </c>
      <c r="J50" s="148">
        <v>42643938</v>
      </c>
      <c r="K50" s="148">
        <v>22495744</v>
      </c>
      <c r="L50" s="148">
        <v>3867758</v>
      </c>
      <c r="M50" s="148">
        <v>239914</v>
      </c>
      <c r="N50" s="148">
        <v>239.9</v>
      </c>
      <c r="O50" s="148">
        <v>1642</v>
      </c>
      <c r="P50" s="148">
        <v>288654</v>
      </c>
      <c r="Q50" s="148">
        <v>1003.5</v>
      </c>
      <c r="R50" s="148">
        <v>6.8</v>
      </c>
      <c r="S50" s="148">
        <v>1203.43</v>
      </c>
      <c r="T50" s="148">
        <v>4.1840000000000002</v>
      </c>
    </row>
    <row r="51" spans="2:20">
      <c r="B51" s="148">
        <v>237</v>
      </c>
      <c r="D51" s="148">
        <v>57090</v>
      </c>
      <c r="E51" s="148">
        <v>384135</v>
      </c>
      <c r="F51" s="148">
        <v>212077</v>
      </c>
      <c r="G51" s="148">
        <v>149353</v>
      </c>
      <c r="H51" s="148">
        <v>22705</v>
      </c>
      <c r="I51" s="148">
        <v>69153344</v>
      </c>
      <c r="J51" s="148">
        <v>45376787</v>
      </c>
      <c r="K51" s="148">
        <v>20033598</v>
      </c>
      <c r="L51" s="148">
        <v>3742959</v>
      </c>
      <c r="M51" s="148">
        <v>311566</v>
      </c>
      <c r="N51" s="148">
        <v>241</v>
      </c>
      <c r="O51" s="148">
        <v>1621</v>
      </c>
      <c r="P51" s="148">
        <v>291905</v>
      </c>
      <c r="Q51" s="148">
        <v>1315.2</v>
      </c>
      <c r="R51" s="148">
        <v>6.7</v>
      </c>
      <c r="S51" s="148">
        <v>1211.3</v>
      </c>
      <c r="T51" s="148">
        <v>5.4569999999999999</v>
      </c>
    </row>
    <row r="52" spans="2:20">
      <c r="B52" s="148">
        <v>241</v>
      </c>
      <c r="D52" s="148">
        <v>57059.5</v>
      </c>
      <c r="E52" s="148">
        <v>355278</v>
      </c>
      <c r="F52" s="148">
        <v>199083</v>
      </c>
      <c r="G52" s="148">
        <v>133490</v>
      </c>
      <c r="H52" s="148">
        <v>22705</v>
      </c>
      <c r="I52" s="148">
        <v>64425865</v>
      </c>
      <c r="J52" s="148">
        <v>42667036</v>
      </c>
      <c r="K52" s="148">
        <v>18015869</v>
      </c>
      <c r="L52" s="148">
        <v>3742960</v>
      </c>
      <c r="M52" s="148">
        <v>321930</v>
      </c>
      <c r="N52" s="148">
        <v>236.5</v>
      </c>
      <c r="O52" s="148">
        <v>1473</v>
      </c>
      <c r="P52" s="148">
        <v>267077</v>
      </c>
      <c r="Q52" s="148">
        <v>1334.6</v>
      </c>
      <c r="R52" s="148">
        <v>6.2</v>
      </c>
      <c r="S52" s="148">
        <v>1129.0999999999999</v>
      </c>
      <c r="T52" s="148">
        <v>5.6420000000000003</v>
      </c>
    </row>
    <row r="53" spans="2:20">
      <c r="B53" s="148">
        <v>244</v>
      </c>
      <c r="D53" s="148">
        <v>56982.8</v>
      </c>
      <c r="E53" s="148">
        <v>371466</v>
      </c>
      <c r="F53" s="148">
        <v>195527</v>
      </c>
      <c r="G53" s="148">
        <v>152477</v>
      </c>
      <c r="H53" s="148">
        <v>23462</v>
      </c>
      <c r="I53" s="148">
        <v>66111089</v>
      </c>
      <c r="J53" s="148">
        <v>42081411</v>
      </c>
      <c r="K53" s="148">
        <v>20161986</v>
      </c>
      <c r="L53" s="148">
        <v>3867692</v>
      </c>
      <c r="M53" s="148">
        <v>302133</v>
      </c>
      <c r="N53" s="148">
        <v>233.7</v>
      </c>
      <c r="O53" s="148">
        <v>1524</v>
      </c>
      <c r="P53" s="148">
        <v>271169</v>
      </c>
      <c r="Q53" s="148">
        <v>1239.3</v>
      </c>
      <c r="R53" s="148">
        <v>6.5</v>
      </c>
      <c r="S53" s="148">
        <v>1160.19</v>
      </c>
      <c r="T53" s="148">
        <v>5.3019999999999996</v>
      </c>
    </row>
    <row r="54" spans="2:20">
      <c r="B54" s="148">
        <v>239</v>
      </c>
      <c r="D54" s="148">
        <v>56872.3</v>
      </c>
      <c r="E54" s="148">
        <v>379294</v>
      </c>
      <c r="F54" s="148">
        <v>201278</v>
      </c>
      <c r="G54" s="148">
        <v>155311</v>
      </c>
      <c r="H54" s="148">
        <v>22705</v>
      </c>
      <c r="I54" s="148">
        <v>67551985</v>
      </c>
      <c r="J54" s="148">
        <v>43340284</v>
      </c>
      <c r="K54" s="148">
        <v>20468742</v>
      </c>
      <c r="L54" s="148">
        <v>3742959</v>
      </c>
      <c r="M54" s="148">
        <v>246119</v>
      </c>
      <c r="N54" s="148">
        <v>237.7</v>
      </c>
      <c r="O54" s="148">
        <v>1585</v>
      </c>
      <c r="P54" s="148">
        <v>282301</v>
      </c>
      <c r="Q54" s="148">
        <v>1028.5</v>
      </c>
      <c r="R54" s="148">
        <v>6.7</v>
      </c>
      <c r="S54" s="148">
        <v>1187.78</v>
      </c>
      <c r="T54" s="148">
        <v>4.3280000000000003</v>
      </c>
    </row>
    <row r="55" spans="2:20">
      <c r="B55" s="148">
        <v>242</v>
      </c>
      <c r="D55" s="148">
        <v>57528.6</v>
      </c>
      <c r="E55" s="148">
        <v>412239</v>
      </c>
      <c r="F55" s="148">
        <v>228867</v>
      </c>
      <c r="G55" s="148">
        <v>159910</v>
      </c>
      <c r="H55" s="148">
        <v>23462</v>
      </c>
      <c r="I55" s="148">
        <v>74289508</v>
      </c>
      <c r="J55" s="148">
        <v>49277762</v>
      </c>
      <c r="K55" s="148">
        <v>21144021</v>
      </c>
      <c r="L55" s="148">
        <v>3867725</v>
      </c>
      <c r="M55" s="148">
        <v>211805</v>
      </c>
      <c r="N55" s="148">
        <v>237.8</v>
      </c>
      <c r="O55" s="148">
        <v>1704</v>
      </c>
      <c r="P55" s="148">
        <v>307066</v>
      </c>
      <c r="Q55" s="148">
        <v>875.5</v>
      </c>
      <c r="R55" s="148">
        <v>7.2</v>
      </c>
      <c r="S55" s="148">
        <v>1291.3499999999999</v>
      </c>
      <c r="T55" s="148">
        <v>3.6819999999999999</v>
      </c>
    </row>
    <row r="56" spans="2:20">
      <c r="B56" s="148">
        <v>239</v>
      </c>
      <c r="D56" s="148">
        <v>57014.9</v>
      </c>
      <c r="E56" s="148">
        <v>365392</v>
      </c>
      <c r="F56" s="148">
        <v>209277</v>
      </c>
      <c r="G56" s="148">
        <v>133410</v>
      </c>
      <c r="H56" s="148">
        <v>22705</v>
      </c>
      <c r="I56" s="148">
        <v>66529184</v>
      </c>
      <c r="J56" s="148">
        <v>44880067</v>
      </c>
      <c r="K56" s="148">
        <v>17906125</v>
      </c>
      <c r="L56" s="148">
        <v>3742992</v>
      </c>
      <c r="M56" s="148">
        <v>211406</v>
      </c>
      <c r="N56" s="148">
        <v>238.1</v>
      </c>
      <c r="O56" s="148">
        <v>1526</v>
      </c>
      <c r="P56" s="148">
        <v>277877</v>
      </c>
      <c r="Q56" s="148">
        <v>883</v>
      </c>
      <c r="R56" s="148">
        <v>6.4</v>
      </c>
      <c r="S56" s="148">
        <v>1166.8699999999999</v>
      </c>
      <c r="T56" s="148">
        <v>3.7080000000000002</v>
      </c>
    </row>
    <row r="57" spans="2:20">
      <c r="B57" s="148">
        <v>237</v>
      </c>
      <c r="D57" s="148">
        <v>56656.800000000003</v>
      </c>
      <c r="E57" s="148">
        <v>359978</v>
      </c>
      <c r="F57" s="148">
        <v>192565</v>
      </c>
      <c r="G57" s="148">
        <v>144708</v>
      </c>
      <c r="H57" s="148">
        <v>22705</v>
      </c>
      <c r="I57" s="148">
        <v>64569970</v>
      </c>
      <c r="J57" s="148">
        <v>41515867</v>
      </c>
      <c r="K57" s="148">
        <v>19311143</v>
      </c>
      <c r="L57" s="148">
        <v>3742960</v>
      </c>
      <c r="M57" s="148">
        <v>219386</v>
      </c>
      <c r="N57" s="148">
        <v>238.8</v>
      </c>
      <c r="O57" s="148">
        <v>1517</v>
      </c>
      <c r="P57" s="148">
        <v>272114</v>
      </c>
      <c r="Q57" s="148">
        <v>924.5</v>
      </c>
      <c r="R57" s="148">
        <v>6.4</v>
      </c>
      <c r="S57" s="148">
        <v>1139.67</v>
      </c>
      <c r="T57" s="148">
        <v>3.8719999999999999</v>
      </c>
    </row>
    <row r="58" spans="2:20">
      <c r="B58" s="148">
        <v>238</v>
      </c>
      <c r="D58" s="148">
        <v>57255.9</v>
      </c>
      <c r="E58" s="148">
        <v>367382</v>
      </c>
      <c r="F58" s="148">
        <v>203436</v>
      </c>
      <c r="G58" s="148">
        <v>138808</v>
      </c>
      <c r="H58" s="148">
        <v>25138</v>
      </c>
      <c r="I58" s="148">
        <v>66797412</v>
      </c>
      <c r="J58" s="148">
        <v>43738633</v>
      </c>
      <c r="K58" s="148">
        <v>18914788</v>
      </c>
      <c r="L58" s="148">
        <v>4143991</v>
      </c>
      <c r="M58" s="148">
        <v>223865</v>
      </c>
      <c r="N58" s="148">
        <v>240.4</v>
      </c>
      <c r="O58" s="148">
        <v>1542</v>
      </c>
      <c r="P58" s="148">
        <v>280409</v>
      </c>
      <c r="Q58" s="148">
        <v>939.8</v>
      </c>
      <c r="R58" s="148">
        <v>6.4</v>
      </c>
      <c r="S58" s="148">
        <v>1166.6500000000001</v>
      </c>
      <c r="T58" s="148">
        <v>3.91</v>
      </c>
    </row>
    <row r="59" spans="2:20">
      <c r="B59" s="148">
        <v>237</v>
      </c>
      <c r="D59" s="148">
        <v>57231.7</v>
      </c>
      <c r="E59" s="148">
        <v>359277</v>
      </c>
      <c r="F59" s="148">
        <v>218671</v>
      </c>
      <c r="G59" s="148">
        <v>118014</v>
      </c>
      <c r="H59" s="148">
        <v>22592</v>
      </c>
      <c r="I59" s="148">
        <v>66991379</v>
      </c>
      <c r="J59" s="148">
        <v>46989793</v>
      </c>
      <c r="K59" s="148">
        <v>16260768</v>
      </c>
      <c r="L59" s="148">
        <v>3740818</v>
      </c>
      <c r="M59" s="148">
        <v>216528</v>
      </c>
      <c r="N59" s="148">
        <v>241.1</v>
      </c>
      <c r="O59" s="148">
        <v>1513</v>
      </c>
      <c r="P59" s="148">
        <v>282165</v>
      </c>
      <c r="Q59" s="148">
        <v>912</v>
      </c>
      <c r="R59" s="148">
        <v>6.3</v>
      </c>
      <c r="S59" s="148">
        <v>1170.53</v>
      </c>
      <c r="T59" s="148">
        <v>3.7829999999999999</v>
      </c>
    </row>
    <row r="60" spans="2:20">
      <c r="B60" s="148"/>
    </row>
  </sheetData>
  <mergeCells count="19">
    <mergeCell ref="H6:H7"/>
    <mergeCell ref="A6:A8"/>
    <mergeCell ref="B6:B7"/>
    <mergeCell ref="C6:C7"/>
    <mergeCell ref="D6:D7"/>
    <mergeCell ref="E6:G7"/>
    <mergeCell ref="I6:J7"/>
    <mergeCell ref="K6:K7"/>
    <mergeCell ref="L6:L7"/>
    <mergeCell ref="M6:M7"/>
    <mergeCell ref="N6:Q6"/>
    <mergeCell ref="U6:U8"/>
    <mergeCell ref="O7:O8"/>
    <mergeCell ref="P7:P8"/>
    <mergeCell ref="Q7:Q8"/>
    <mergeCell ref="R7:R8"/>
    <mergeCell ref="S7:S8"/>
    <mergeCell ref="T7:T8"/>
    <mergeCell ref="R6:T6"/>
  </mergeCells>
  <phoneticPr fontId="1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2"/>
  <sheetViews>
    <sheetView zoomScaleNormal="100" zoomScaleSheetLayoutView="100" workbookViewId="0"/>
  </sheetViews>
  <sheetFormatPr defaultRowHeight="13.5"/>
  <cols>
    <col min="1" max="1" width="10.625" style="90" customWidth="1"/>
    <col min="2" max="2" width="7.25" style="90" customWidth="1"/>
    <col min="3" max="3" width="8.25" style="90" customWidth="1"/>
    <col min="4" max="4" width="7.625" style="90" customWidth="1"/>
    <col min="5" max="8" width="8.75" style="90" customWidth="1"/>
    <col min="9" max="10" width="10.625" style="90" customWidth="1"/>
    <col min="11" max="11" width="10.75" style="90" customWidth="1"/>
    <col min="12" max="12" width="9.75" style="90" customWidth="1"/>
    <col min="13" max="13" width="9" style="90" customWidth="1"/>
    <col min="14" max="14" width="5.875" style="90" customWidth="1"/>
    <col min="15" max="15" width="6.5" style="90" customWidth="1"/>
    <col min="16" max="16" width="7.875" style="90" customWidth="1"/>
    <col min="17" max="17" width="8.25" style="90" customWidth="1"/>
    <col min="18" max="18" width="5.625" style="90" customWidth="1"/>
    <col min="19" max="19" width="7.25" style="90" customWidth="1"/>
    <col min="20" max="20" width="9" style="90"/>
    <col min="21" max="21" width="9" style="137"/>
    <col min="22" max="16384" width="9" style="90"/>
  </cols>
  <sheetData>
    <row r="1" spans="1:21" s="1" customFormat="1" ht="13.5" customHeight="1">
      <c r="U1" s="134"/>
    </row>
    <row r="2" spans="1:21" s="1" customFormat="1" ht="13.5" customHeight="1">
      <c r="A2" s="6" t="s">
        <v>201</v>
      </c>
      <c r="E2" s="60"/>
      <c r="F2" s="60"/>
      <c r="H2" s="75"/>
      <c r="I2" s="6"/>
      <c r="J2" s="6"/>
      <c r="U2" s="134"/>
    </row>
    <row r="3" spans="1:21" s="1" customFormat="1" ht="10.5" customHeight="1">
      <c r="G3" s="76"/>
      <c r="H3" s="76"/>
      <c r="U3" s="134"/>
    </row>
    <row r="4" spans="1:21" s="1" customFormat="1" ht="13.5" customHeight="1">
      <c r="A4" s="28" t="s">
        <v>283</v>
      </c>
      <c r="G4" s="59"/>
      <c r="I4" s="28"/>
      <c r="K4" s="6"/>
      <c r="L4" s="6"/>
      <c r="U4" s="134"/>
    </row>
    <row r="5" spans="1:21" s="91" customFormat="1" ht="10.5" customHeight="1">
      <c r="G5" s="92"/>
      <c r="H5" s="93"/>
      <c r="I5" s="93"/>
      <c r="J5" s="93"/>
      <c r="K5" s="94"/>
      <c r="L5" s="94"/>
      <c r="M5" s="94"/>
      <c r="U5" s="135"/>
    </row>
    <row r="6" spans="1:21" s="98" customFormat="1" ht="10.5" customHeight="1">
      <c r="A6" s="297" t="s">
        <v>155</v>
      </c>
      <c r="B6" s="300" t="s">
        <v>29</v>
      </c>
      <c r="C6" s="306" t="s">
        <v>197</v>
      </c>
      <c r="D6" s="285" t="s">
        <v>258</v>
      </c>
      <c r="E6" s="292" t="s">
        <v>364</v>
      </c>
      <c r="F6" s="302"/>
      <c r="G6" s="302"/>
      <c r="H6" s="287" t="s">
        <v>148</v>
      </c>
      <c r="I6" s="289" t="s">
        <v>147</v>
      </c>
      <c r="J6" s="290"/>
      <c r="K6" s="292" t="s">
        <v>365</v>
      </c>
      <c r="L6" s="287" t="s">
        <v>366</v>
      </c>
      <c r="M6" s="295" t="s">
        <v>367</v>
      </c>
      <c r="N6" s="279" t="s">
        <v>2</v>
      </c>
      <c r="O6" s="280"/>
      <c r="P6" s="280"/>
      <c r="Q6" s="281"/>
      <c r="R6" s="279" t="s">
        <v>0</v>
      </c>
      <c r="S6" s="280"/>
      <c r="T6" s="281"/>
      <c r="U6" s="111"/>
    </row>
    <row r="7" spans="1:21" s="98" customFormat="1" ht="10.5" customHeight="1">
      <c r="A7" s="298"/>
      <c r="B7" s="305"/>
      <c r="C7" s="307"/>
      <c r="D7" s="305"/>
      <c r="E7" s="303"/>
      <c r="F7" s="303"/>
      <c r="G7" s="303"/>
      <c r="H7" s="304"/>
      <c r="I7" s="291"/>
      <c r="J7" s="291"/>
      <c r="K7" s="293"/>
      <c r="L7" s="294"/>
      <c r="M7" s="296"/>
      <c r="N7" s="95" t="s">
        <v>194</v>
      </c>
      <c r="O7" s="285" t="s">
        <v>368</v>
      </c>
      <c r="P7" s="285" t="s">
        <v>369</v>
      </c>
      <c r="Q7" s="285" t="s">
        <v>370</v>
      </c>
      <c r="R7" s="285" t="s">
        <v>368</v>
      </c>
      <c r="S7" s="285" t="s">
        <v>371</v>
      </c>
      <c r="T7" s="335" t="s">
        <v>370</v>
      </c>
      <c r="U7" s="111"/>
    </row>
    <row r="8" spans="1:21" s="98" customFormat="1" ht="10.5" customHeight="1">
      <c r="A8" s="299"/>
      <c r="B8" s="100" t="s">
        <v>189</v>
      </c>
      <c r="C8" s="101" t="s">
        <v>188</v>
      </c>
      <c r="D8" s="101" t="s">
        <v>249</v>
      </c>
      <c r="E8" s="102" t="s">
        <v>4</v>
      </c>
      <c r="F8" s="102" t="s">
        <v>5</v>
      </c>
      <c r="G8" s="102" t="s">
        <v>6</v>
      </c>
      <c r="H8" s="102" t="s">
        <v>7</v>
      </c>
      <c r="I8" s="103" t="s">
        <v>248</v>
      </c>
      <c r="J8" s="102" t="s">
        <v>5</v>
      </c>
      <c r="K8" s="97" t="s">
        <v>6</v>
      </c>
      <c r="L8" s="102" t="s">
        <v>7</v>
      </c>
      <c r="M8" s="105" t="s">
        <v>372</v>
      </c>
      <c r="N8" s="106" t="s">
        <v>373</v>
      </c>
      <c r="O8" s="286"/>
      <c r="P8" s="286"/>
      <c r="Q8" s="286"/>
      <c r="R8" s="286"/>
      <c r="S8" s="286"/>
      <c r="T8" s="336"/>
      <c r="U8" s="111"/>
    </row>
    <row r="9" spans="1:21" s="111" customFormat="1" ht="6" customHeight="1">
      <c r="A9" s="99"/>
      <c r="B9" s="107"/>
      <c r="C9" s="108"/>
      <c r="D9" s="108"/>
      <c r="E9" s="96"/>
      <c r="F9" s="96"/>
      <c r="G9" s="96"/>
      <c r="H9" s="96"/>
      <c r="I9" s="104"/>
      <c r="J9" s="96"/>
      <c r="K9" s="96"/>
      <c r="L9" s="96"/>
      <c r="M9" s="109"/>
      <c r="N9" s="108"/>
      <c r="O9" s="109"/>
      <c r="P9" s="109"/>
      <c r="Q9" s="109"/>
      <c r="R9" s="110"/>
      <c r="S9" s="109"/>
      <c r="T9" s="109"/>
    </row>
    <row r="10" spans="1:21" s="98" customFormat="1" ht="10.5" customHeight="1">
      <c r="A10" s="112" t="s">
        <v>374</v>
      </c>
      <c r="B10" s="113">
        <v>247</v>
      </c>
      <c r="C10" s="114">
        <v>180</v>
      </c>
      <c r="D10" s="114">
        <v>56904.5</v>
      </c>
      <c r="E10" s="114">
        <v>334180</v>
      </c>
      <c r="F10" s="114">
        <v>182052</v>
      </c>
      <c r="G10" s="114">
        <v>128954</v>
      </c>
      <c r="H10" s="114">
        <v>23174</v>
      </c>
      <c r="I10" s="114">
        <v>60631872</v>
      </c>
      <c r="J10" s="114">
        <v>39500292</v>
      </c>
      <c r="K10" s="114">
        <v>17294046</v>
      </c>
      <c r="L10" s="114">
        <v>3837534</v>
      </c>
      <c r="M10" s="114">
        <v>252221</v>
      </c>
      <c r="N10" s="114">
        <v>230.5</v>
      </c>
      <c r="O10" s="114">
        <v>1354</v>
      </c>
      <c r="P10" s="114">
        <v>245614</v>
      </c>
      <c r="Q10" s="114">
        <v>1022</v>
      </c>
      <c r="R10" s="114">
        <v>5.9</v>
      </c>
      <c r="S10" s="114">
        <v>1065.5</v>
      </c>
      <c r="T10" s="131">
        <v>4.4320000000000004</v>
      </c>
      <c r="U10" s="111"/>
    </row>
    <row r="11" spans="1:21" s="98" customFormat="1" ht="10.5" customHeight="1">
      <c r="A11" s="115" t="s">
        <v>375</v>
      </c>
      <c r="B11" s="113">
        <v>245</v>
      </c>
      <c r="C11" s="114">
        <v>180</v>
      </c>
      <c r="D11" s="114">
        <v>56870.978630136997</v>
      </c>
      <c r="E11" s="114">
        <v>339311.03561643837</v>
      </c>
      <c r="F11" s="114">
        <v>186614</v>
      </c>
      <c r="G11" s="114">
        <v>129637.77534246576</v>
      </c>
      <c r="H11" s="114">
        <v>23058.51506849315</v>
      </c>
      <c r="I11" s="114">
        <v>61679017.356164381</v>
      </c>
      <c r="J11" s="114">
        <v>40428895.389041096</v>
      </c>
      <c r="K11" s="114">
        <v>17429321.213698629</v>
      </c>
      <c r="L11" s="114">
        <v>3820800.7534246575</v>
      </c>
      <c r="M11" s="114">
        <v>247121</v>
      </c>
      <c r="N11" s="114">
        <v>232.12644338831427</v>
      </c>
      <c r="O11" s="114">
        <v>1384.943002516075</v>
      </c>
      <c r="P11" s="114">
        <v>251751.09124965055</v>
      </c>
      <c r="Q11" s="114">
        <v>1007</v>
      </c>
      <c r="R11" s="114">
        <v>5.9663301703169758</v>
      </c>
      <c r="S11" s="114">
        <v>1084.542922274939</v>
      </c>
      <c r="T11" s="131">
        <v>4.3449999999999998</v>
      </c>
      <c r="U11" s="111"/>
    </row>
    <row r="12" spans="1:21" s="98" customFormat="1" ht="10.5" customHeight="1">
      <c r="A12" s="115" t="s">
        <v>376</v>
      </c>
      <c r="B12" s="113">
        <v>244</v>
      </c>
      <c r="C12" s="114">
        <v>180</v>
      </c>
      <c r="D12" s="114">
        <v>56487.8</v>
      </c>
      <c r="E12" s="114">
        <v>348453</v>
      </c>
      <c r="F12" s="114">
        <v>189957</v>
      </c>
      <c r="G12" s="114">
        <v>135337</v>
      </c>
      <c r="H12" s="114">
        <v>23159</v>
      </c>
      <c r="I12" s="114">
        <v>63133496</v>
      </c>
      <c r="J12" s="114">
        <v>41185345</v>
      </c>
      <c r="K12" s="114">
        <v>18125889</v>
      </c>
      <c r="L12" s="114">
        <v>3822262</v>
      </c>
      <c r="M12" s="114">
        <v>246483.49589041097</v>
      </c>
      <c r="N12" s="114">
        <v>231.50737704918035</v>
      </c>
      <c r="O12" s="114">
        <v>1428.0860655737704</v>
      </c>
      <c r="P12" s="114">
        <v>258743.83606557376</v>
      </c>
      <c r="Q12" s="114">
        <v>1010</v>
      </c>
      <c r="R12" s="114">
        <v>6.1686417244077481</v>
      </c>
      <c r="S12" s="114">
        <v>1117.6483417658326</v>
      </c>
      <c r="T12" s="131">
        <v>4.3600000000000003</v>
      </c>
      <c r="U12" s="111"/>
    </row>
    <row r="13" spans="1:21" s="98" customFormat="1" ht="10.5" customHeight="1">
      <c r="A13" s="116" t="s">
        <v>377</v>
      </c>
      <c r="B13" s="113">
        <v>242</v>
      </c>
      <c r="C13" s="117">
        <v>180</v>
      </c>
      <c r="D13" s="114">
        <v>56923.3</v>
      </c>
      <c r="E13" s="114">
        <v>358953</v>
      </c>
      <c r="F13" s="114">
        <v>192826</v>
      </c>
      <c r="G13" s="114">
        <v>142964</v>
      </c>
      <c r="H13" s="114">
        <v>23163</v>
      </c>
      <c r="I13" s="114">
        <v>64522918</v>
      </c>
      <c r="J13" s="117">
        <v>41560712</v>
      </c>
      <c r="K13" s="117">
        <v>19144265</v>
      </c>
      <c r="L13" s="117">
        <v>3817941</v>
      </c>
      <c r="M13" s="117">
        <v>245058.98356164384</v>
      </c>
      <c r="N13" s="114">
        <v>235.2</v>
      </c>
      <c r="O13" s="114">
        <v>1483.2768595041323</v>
      </c>
      <c r="P13" s="114">
        <v>266623.62809917354</v>
      </c>
      <c r="Q13" s="117">
        <v>1013</v>
      </c>
      <c r="R13" s="114">
        <v>6.3</v>
      </c>
      <c r="S13" s="114">
        <v>1133.506279502418</v>
      </c>
      <c r="T13" s="132">
        <v>4.3049999999999997</v>
      </c>
      <c r="U13" s="111"/>
    </row>
    <row r="14" spans="1:21" s="123" customFormat="1" ht="10.5" customHeight="1">
      <c r="A14" s="118" t="s">
        <v>378</v>
      </c>
      <c r="B14" s="119">
        <v>238</v>
      </c>
      <c r="C14" s="120">
        <v>180</v>
      </c>
      <c r="D14" s="121">
        <v>57015.6</v>
      </c>
      <c r="E14" s="121">
        <v>371882</v>
      </c>
      <c r="F14" s="121">
        <v>203633</v>
      </c>
      <c r="G14" s="121">
        <v>145082</v>
      </c>
      <c r="H14" s="121">
        <v>23167</v>
      </c>
      <c r="I14" s="121">
        <v>66999261</v>
      </c>
      <c r="J14" s="120">
        <v>43802129</v>
      </c>
      <c r="K14" s="120">
        <v>19386958</v>
      </c>
      <c r="L14" s="120">
        <v>3810174</v>
      </c>
      <c r="M14" s="120">
        <v>243111</v>
      </c>
      <c r="N14" s="121">
        <v>239.56134453781513</v>
      </c>
      <c r="O14" s="121">
        <v>1562.5294117647059</v>
      </c>
      <c r="P14" s="122">
        <v>281509.5</v>
      </c>
      <c r="Q14" s="120">
        <v>1021.4747899159664</v>
      </c>
      <c r="R14" s="121">
        <v>6.5224605195770984</v>
      </c>
      <c r="S14" s="121">
        <v>1175.1040241618084</v>
      </c>
      <c r="T14" s="88">
        <v>4.2639382905731065</v>
      </c>
      <c r="U14" s="136"/>
    </row>
    <row r="15" spans="1:21" s="98" customFormat="1" ht="6" customHeight="1">
      <c r="A15" s="124"/>
      <c r="B15" s="113"/>
      <c r="C15" s="117"/>
      <c r="D15" s="114"/>
      <c r="E15" s="114"/>
      <c r="F15" s="114"/>
      <c r="G15" s="114"/>
      <c r="H15" s="114"/>
      <c r="I15" s="114"/>
      <c r="J15" s="117"/>
      <c r="K15" s="117"/>
      <c r="L15" s="117"/>
      <c r="M15" s="117"/>
      <c r="N15" s="114"/>
      <c r="O15" s="114"/>
      <c r="P15" s="114"/>
      <c r="Q15" s="117"/>
      <c r="R15" s="114"/>
      <c r="S15" s="114"/>
      <c r="T15" s="132"/>
      <c r="U15" s="111"/>
    </row>
    <row r="16" spans="1:21" s="98" customFormat="1" ht="10.5" customHeight="1">
      <c r="A16" s="116" t="s">
        <v>379</v>
      </c>
      <c r="B16" s="113">
        <v>239</v>
      </c>
      <c r="C16" s="117">
        <v>180</v>
      </c>
      <c r="D16" s="114">
        <v>57111</v>
      </c>
      <c r="E16" s="114">
        <v>395201</v>
      </c>
      <c r="F16" s="114">
        <v>223165</v>
      </c>
      <c r="G16" s="114">
        <v>148567</v>
      </c>
      <c r="H16" s="114">
        <v>23469</v>
      </c>
      <c r="I16" s="114">
        <v>72732675</v>
      </c>
      <c r="J16" s="125">
        <v>48218810</v>
      </c>
      <c r="K16" s="117">
        <v>20644062</v>
      </c>
      <c r="L16" s="117">
        <v>3869803</v>
      </c>
      <c r="M16" s="117">
        <v>217367</v>
      </c>
      <c r="N16" s="114">
        <v>238.95815899581589</v>
      </c>
      <c r="O16" s="114">
        <v>1653.560669456067</v>
      </c>
      <c r="P16" s="114">
        <v>304320.81589958159</v>
      </c>
      <c r="Q16" s="117">
        <v>909.48535564853557</v>
      </c>
      <c r="R16" s="114">
        <v>6.919875330496752</v>
      </c>
      <c r="S16" s="114">
        <v>1273.5318064821138</v>
      </c>
      <c r="T16" s="132">
        <v>3.8060443697361279</v>
      </c>
      <c r="U16" s="111"/>
    </row>
    <row r="17" spans="1:21" s="98" customFormat="1" ht="10.5" customHeight="1">
      <c r="A17" s="116" t="s">
        <v>380</v>
      </c>
      <c r="B17" s="113">
        <v>238</v>
      </c>
      <c r="C17" s="117">
        <v>180</v>
      </c>
      <c r="D17" s="114">
        <v>56649.5</v>
      </c>
      <c r="E17" s="114">
        <v>382371</v>
      </c>
      <c r="F17" s="114">
        <v>197419</v>
      </c>
      <c r="G17" s="114">
        <v>162240</v>
      </c>
      <c r="H17" s="114">
        <v>22712</v>
      </c>
      <c r="I17" s="114">
        <v>67235072</v>
      </c>
      <c r="J17" s="125">
        <v>42393684</v>
      </c>
      <c r="K17" s="117">
        <v>21096418</v>
      </c>
      <c r="L17" s="117">
        <v>3744970</v>
      </c>
      <c r="M17" s="117">
        <v>219557</v>
      </c>
      <c r="N17" s="114">
        <v>238.02310924369749</v>
      </c>
      <c r="O17" s="114">
        <v>1606.6008403361345</v>
      </c>
      <c r="P17" s="114">
        <v>282500.30252100842</v>
      </c>
      <c r="Q17" s="117">
        <v>922.50840336134456</v>
      </c>
      <c r="R17" s="114">
        <v>6.7497683121651555</v>
      </c>
      <c r="S17" s="114">
        <v>1186.8608196012322</v>
      </c>
      <c r="T17" s="132">
        <v>3.8757094060847845</v>
      </c>
      <c r="U17" s="111"/>
    </row>
    <row r="18" spans="1:21" s="98" customFormat="1" ht="10.5" customHeight="1">
      <c r="A18" s="116" t="s">
        <v>381</v>
      </c>
      <c r="B18" s="113">
        <v>239</v>
      </c>
      <c r="C18" s="117">
        <v>180</v>
      </c>
      <c r="D18" s="114">
        <v>57301.3</v>
      </c>
      <c r="E18" s="114">
        <v>381505</v>
      </c>
      <c r="F18" s="114">
        <v>189462</v>
      </c>
      <c r="G18" s="114">
        <v>168574</v>
      </c>
      <c r="H18" s="114">
        <v>23469</v>
      </c>
      <c r="I18" s="114">
        <v>66786243</v>
      </c>
      <c r="J18" s="125">
        <v>40769713</v>
      </c>
      <c r="K18" s="117">
        <v>22146727</v>
      </c>
      <c r="L18" s="117">
        <v>3869803</v>
      </c>
      <c r="M18" s="117">
        <v>240889</v>
      </c>
      <c r="N18" s="114">
        <v>239.75439330543935</v>
      </c>
      <c r="O18" s="114">
        <v>1596.255230125523</v>
      </c>
      <c r="P18" s="114">
        <v>279440.34728033474</v>
      </c>
      <c r="Q18" s="117">
        <v>1007.9037656903765</v>
      </c>
      <c r="R18" s="114">
        <v>6.6578768719034294</v>
      </c>
      <c r="S18" s="114">
        <v>1165.527536024488</v>
      </c>
      <c r="T18" s="132">
        <v>4.2039011331331047</v>
      </c>
      <c r="U18" s="111"/>
    </row>
    <row r="19" spans="1:21" s="98" customFormat="1" ht="10.5" customHeight="1">
      <c r="A19" s="116" t="s">
        <v>382</v>
      </c>
      <c r="B19" s="113">
        <v>237</v>
      </c>
      <c r="C19" s="117">
        <v>180</v>
      </c>
      <c r="D19" s="114">
        <v>57337.1</v>
      </c>
      <c r="E19" s="114">
        <v>373880</v>
      </c>
      <c r="F19" s="114">
        <v>204943</v>
      </c>
      <c r="G19" s="114">
        <v>146225</v>
      </c>
      <c r="H19" s="114">
        <v>22712</v>
      </c>
      <c r="I19" s="114">
        <v>67346165</v>
      </c>
      <c r="J19" s="125">
        <v>43987124</v>
      </c>
      <c r="K19" s="117">
        <v>19614071</v>
      </c>
      <c r="L19" s="117">
        <v>3744970</v>
      </c>
      <c r="M19" s="117">
        <v>308984</v>
      </c>
      <c r="N19" s="114">
        <v>241.92869198312235</v>
      </c>
      <c r="O19" s="114">
        <v>1577.5527426160338</v>
      </c>
      <c r="P19" s="114">
        <v>284161.03375527426</v>
      </c>
      <c r="Q19" s="117">
        <v>1303.7299578059071</v>
      </c>
      <c r="R19" s="114">
        <v>6.5207343936125124</v>
      </c>
      <c r="S19" s="114">
        <v>1174.5652465855442</v>
      </c>
      <c r="T19" s="132">
        <v>5.3889017756391588</v>
      </c>
      <c r="U19" s="111"/>
    </row>
    <row r="20" spans="1:21" s="98" customFormat="1" ht="10.5" customHeight="1">
      <c r="A20" s="116" t="s">
        <v>383</v>
      </c>
      <c r="B20" s="113">
        <v>237</v>
      </c>
      <c r="C20" s="117">
        <v>180</v>
      </c>
      <c r="D20" s="114">
        <v>56662.400000000001</v>
      </c>
      <c r="E20" s="114">
        <v>351477</v>
      </c>
      <c r="F20" s="114">
        <v>197243</v>
      </c>
      <c r="G20" s="114">
        <v>131523</v>
      </c>
      <c r="H20" s="114">
        <v>22711</v>
      </c>
      <c r="I20" s="114">
        <v>63778929</v>
      </c>
      <c r="J20" s="125">
        <v>42315686</v>
      </c>
      <c r="K20" s="117">
        <v>17718273</v>
      </c>
      <c r="L20" s="117">
        <v>3744970</v>
      </c>
      <c r="M20" s="117">
        <v>319693</v>
      </c>
      <c r="N20" s="114">
        <v>239.0818565400844</v>
      </c>
      <c r="O20" s="114">
        <v>1483.0253164556962</v>
      </c>
      <c r="P20" s="114">
        <v>269109.40506329114</v>
      </c>
      <c r="Q20" s="117">
        <v>1348.915611814346</v>
      </c>
      <c r="R20" s="114">
        <v>6.2030023437058786</v>
      </c>
      <c r="S20" s="114">
        <v>1125.5952624668209</v>
      </c>
      <c r="T20" s="132">
        <v>5.6420659908510755</v>
      </c>
      <c r="U20" s="111"/>
    </row>
    <row r="21" spans="1:21" s="98" customFormat="1" ht="10.5" customHeight="1">
      <c r="A21" s="116" t="s">
        <v>384</v>
      </c>
      <c r="B21" s="113">
        <v>238</v>
      </c>
      <c r="C21" s="117">
        <v>180</v>
      </c>
      <c r="D21" s="114">
        <v>56729.8</v>
      </c>
      <c r="E21" s="114">
        <v>373565</v>
      </c>
      <c r="F21" s="114">
        <v>198702</v>
      </c>
      <c r="G21" s="114">
        <v>151394</v>
      </c>
      <c r="H21" s="114">
        <v>23469</v>
      </c>
      <c r="I21" s="114">
        <v>66581432</v>
      </c>
      <c r="J21" s="125">
        <v>42728972</v>
      </c>
      <c r="K21" s="117">
        <v>19982657</v>
      </c>
      <c r="L21" s="117">
        <v>3869803</v>
      </c>
      <c r="M21" s="117">
        <v>282647</v>
      </c>
      <c r="N21" s="114">
        <v>238.3605042016807</v>
      </c>
      <c r="O21" s="114">
        <v>1569.6008403361345</v>
      </c>
      <c r="P21" s="114">
        <v>279753.91596638656</v>
      </c>
      <c r="Q21" s="117">
        <v>1187.59243697479</v>
      </c>
      <c r="R21" s="114">
        <v>6.5849870791012837</v>
      </c>
      <c r="S21" s="114">
        <v>1173.6588530190481</v>
      </c>
      <c r="T21" s="132">
        <v>4.9823373253563377</v>
      </c>
      <c r="U21" s="111"/>
    </row>
    <row r="22" spans="1:21" s="98" customFormat="1" ht="10.5" customHeight="1">
      <c r="A22" s="116" t="s">
        <v>385</v>
      </c>
      <c r="B22" s="113">
        <v>238</v>
      </c>
      <c r="C22" s="117">
        <v>180</v>
      </c>
      <c r="D22" s="114">
        <v>57042.3</v>
      </c>
      <c r="E22" s="114">
        <v>375258</v>
      </c>
      <c r="F22" s="114">
        <v>199616</v>
      </c>
      <c r="G22" s="114">
        <v>152930</v>
      </c>
      <c r="H22" s="114">
        <v>22712</v>
      </c>
      <c r="I22" s="114">
        <v>66777732</v>
      </c>
      <c r="J22" s="125">
        <v>42951975</v>
      </c>
      <c r="K22" s="117">
        <v>20080787</v>
      </c>
      <c r="L22" s="117">
        <v>3744970</v>
      </c>
      <c r="M22" s="117">
        <v>243840</v>
      </c>
      <c r="N22" s="114">
        <v>239.67352941176472</v>
      </c>
      <c r="O22" s="114">
        <v>1576.7142857142858</v>
      </c>
      <c r="P22" s="114">
        <v>280578.70588235295</v>
      </c>
      <c r="Q22" s="117">
        <v>1024.5378151260504</v>
      </c>
      <c r="R22" s="114">
        <v>6.5785916767030779</v>
      </c>
      <c r="S22" s="114">
        <v>1170.6703972315281</v>
      </c>
      <c r="T22" s="132">
        <v>4.2747224428187502</v>
      </c>
      <c r="U22" s="111"/>
    </row>
    <row r="23" spans="1:21" s="98" customFormat="1" ht="10.5" customHeight="1">
      <c r="A23" s="116" t="s">
        <v>386</v>
      </c>
      <c r="B23" s="113">
        <v>239</v>
      </c>
      <c r="C23" s="117">
        <v>180</v>
      </c>
      <c r="D23" s="114">
        <v>57273</v>
      </c>
      <c r="E23" s="114">
        <v>408888</v>
      </c>
      <c r="F23" s="114">
        <v>228822</v>
      </c>
      <c r="G23" s="114">
        <v>156597</v>
      </c>
      <c r="H23" s="114">
        <v>23469</v>
      </c>
      <c r="I23" s="114">
        <v>73741212</v>
      </c>
      <c r="J23" s="125">
        <v>49199391</v>
      </c>
      <c r="K23" s="117">
        <v>20672018</v>
      </c>
      <c r="L23" s="117">
        <v>3869803</v>
      </c>
      <c r="M23" s="117">
        <v>219519</v>
      </c>
      <c r="N23" s="114">
        <v>239.63598326359832</v>
      </c>
      <c r="O23" s="114">
        <v>1710.8284518828452</v>
      </c>
      <c r="P23" s="114">
        <v>308540.63598326361</v>
      </c>
      <c r="Q23" s="117">
        <v>918.48953974895403</v>
      </c>
      <c r="R23" s="114">
        <v>7.1392802891414799</v>
      </c>
      <c r="S23" s="114">
        <v>1287.5388402912367</v>
      </c>
      <c r="T23" s="132">
        <v>3.8328531768896337</v>
      </c>
      <c r="U23" s="111"/>
    </row>
    <row r="24" spans="1:21" s="98" customFormat="1" ht="10.5" customHeight="1">
      <c r="A24" s="116" t="s">
        <v>387</v>
      </c>
      <c r="B24" s="113">
        <v>238</v>
      </c>
      <c r="C24" s="117">
        <v>180</v>
      </c>
      <c r="D24" s="114">
        <v>57014.9</v>
      </c>
      <c r="E24" s="114">
        <v>356068</v>
      </c>
      <c r="F24" s="114">
        <v>203910</v>
      </c>
      <c r="G24" s="114">
        <v>129446</v>
      </c>
      <c r="H24" s="114">
        <v>22712</v>
      </c>
      <c r="I24" s="114">
        <v>64865424</v>
      </c>
      <c r="J24" s="125">
        <v>43752220</v>
      </c>
      <c r="K24" s="117">
        <v>17368234</v>
      </c>
      <c r="L24" s="117">
        <v>3744970</v>
      </c>
      <c r="M24" s="117">
        <v>217043</v>
      </c>
      <c r="N24" s="114">
        <v>239.55840336134455</v>
      </c>
      <c r="O24" s="114">
        <v>1496.0840336134454</v>
      </c>
      <c r="P24" s="114">
        <v>272543.7983193277</v>
      </c>
      <c r="Q24" s="117">
        <v>911.94537815126046</v>
      </c>
      <c r="R24" s="114">
        <v>6.2451745070148332</v>
      </c>
      <c r="S24" s="114">
        <v>1137.6924979259807</v>
      </c>
      <c r="T24" s="132">
        <v>3.8067768250053931</v>
      </c>
      <c r="U24" s="111"/>
    </row>
    <row r="25" spans="1:21" s="98" customFormat="1" ht="10.5" customHeight="1">
      <c r="A25" s="116" t="s">
        <v>388</v>
      </c>
      <c r="B25" s="113">
        <v>238</v>
      </c>
      <c r="C25" s="117">
        <v>180</v>
      </c>
      <c r="D25" s="114">
        <v>56659.1</v>
      </c>
      <c r="E25" s="114">
        <v>351607</v>
      </c>
      <c r="F25" s="114">
        <v>185890</v>
      </c>
      <c r="G25" s="114">
        <v>143005</v>
      </c>
      <c r="H25" s="114">
        <v>22712</v>
      </c>
      <c r="I25" s="114">
        <v>62882016</v>
      </c>
      <c r="J25" s="125">
        <v>40081867</v>
      </c>
      <c r="K25" s="117">
        <v>19055179</v>
      </c>
      <c r="L25" s="117">
        <v>3744970</v>
      </c>
      <c r="M25" s="117">
        <v>219638</v>
      </c>
      <c r="N25" s="114">
        <v>238.06344537815124</v>
      </c>
      <c r="O25" s="114">
        <v>1477.3403361344538</v>
      </c>
      <c r="P25" s="114">
        <v>264210.15126050421</v>
      </c>
      <c r="Q25" s="117">
        <v>922.84873949579833</v>
      </c>
      <c r="R25" s="114">
        <v>6.2056580496336862</v>
      </c>
      <c r="S25" s="114">
        <v>1109.830830352053</v>
      </c>
      <c r="T25" s="132">
        <v>3.8764823302876326</v>
      </c>
      <c r="U25" s="111"/>
    </row>
    <row r="26" spans="1:21" s="98" customFormat="1" ht="10.5" customHeight="1">
      <c r="A26" s="116" t="s">
        <v>389</v>
      </c>
      <c r="B26" s="113">
        <v>238</v>
      </c>
      <c r="C26" s="117">
        <v>180</v>
      </c>
      <c r="D26" s="114">
        <v>57103.5</v>
      </c>
      <c r="E26" s="114">
        <v>354446</v>
      </c>
      <c r="F26" s="114">
        <v>197307</v>
      </c>
      <c r="G26" s="114">
        <v>132007</v>
      </c>
      <c r="H26" s="114">
        <v>25132</v>
      </c>
      <c r="I26" s="114">
        <v>64367313</v>
      </c>
      <c r="J26" s="125">
        <v>42400515</v>
      </c>
      <c r="K26" s="117">
        <v>17963554</v>
      </c>
      <c r="L26" s="117">
        <v>4003244</v>
      </c>
      <c r="M26" s="117">
        <v>215192</v>
      </c>
      <c r="N26" s="114">
        <v>239.93067226890756</v>
      </c>
      <c r="O26" s="114">
        <v>1489.2689075630253</v>
      </c>
      <c r="P26" s="114">
        <v>270450.89495798317</v>
      </c>
      <c r="Q26" s="117">
        <v>904.1680672268908</v>
      </c>
      <c r="R26" s="114">
        <v>6.2070801264370834</v>
      </c>
      <c r="S26" s="114">
        <v>1127.2043394888228</v>
      </c>
      <c r="T26" s="132">
        <v>3.7684555237419772</v>
      </c>
      <c r="U26" s="111"/>
    </row>
    <row r="27" spans="1:21" s="98" customFormat="1" ht="10.5" customHeight="1">
      <c r="A27" s="116" t="s">
        <v>390</v>
      </c>
      <c r="B27" s="113">
        <v>239</v>
      </c>
      <c r="C27" s="117">
        <v>180</v>
      </c>
      <c r="D27" s="114">
        <v>57320.7</v>
      </c>
      <c r="E27" s="114">
        <v>359499</v>
      </c>
      <c r="F27" s="114">
        <v>217536</v>
      </c>
      <c r="G27" s="114">
        <v>119069</v>
      </c>
      <c r="H27" s="114">
        <v>22894</v>
      </c>
      <c r="I27" s="114">
        <v>67109199</v>
      </c>
      <c r="J27" s="125">
        <v>46919307</v>
      </c>
      <c r="K27" s="117">
        <v>16399927</v>
      </c>
      <c r="L27" s="117">
        <v>3789965</v>
      </c>
      <c r="M27" s="117">
        <v>210776</v>
      </c>
      <c r="N27" s="114">
        <v>239.83556485355646</v>
      </c>
      <c r="O27" s="114">
        <v>1504.1799163179917</v>
      </c>
      <c r="P27" s="114">
        <v>280791.62761506275</v>
      </c>
      <c r="Q27" s="117">
        <v>881.90794979079499</v>
      </c>
      <c r="R27" s="114">
        <v>6.2717133600950445</v>
      </c>
      <c r="S27" s="114">
        <v>1170.7672620885648</v>
      </c>
      <c r="T27" s="132">
        <v>3.6771358340006319</v>
      </c>
      <c r="U27" s="111"/>
    </row>
    <row r="28" spans="1:21" s="98" customFormat="1" ht="6" customHeight="1">
      <c r="A28" s="126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33"/>
      <c r="U28" s="111"/>
    </row>
    <row r="29" spans="1:21" s="111" customFormat="1" ht="10.5">
      <c r="A29" s="111" t="s">
        <v>303</v>
      </c>
    </row>
    <row r="30" spans="1:21" s="98" customFormat="1" ht="10.5">
      <c r="A30" s="98" t="s">
        <v>391</v>
      </c>
      <c r="U30" s="111"/>
    </row>
    <row r="31" spans="1:21" ht="10.5" customHeight="1"/>
    <row r="32" spans="1:21" ht="10.5" customHeight="1"/>
    <row r="33" spans="1:20" ht="10.5" customHeight="1">
      <c r="T33" s="129"/>
    </row>
    <row r="34" spans="1:20" ht="10.5" customHeight="1"/>
    <row r="35" spans="1:20" ht="10.5" customHeight="1">
      <c r="T35" s="129"/>
    </row>
    <row r="36" spans="1:20" ht="10.5" customHeight="1">
      <c r="T36" s="129"/>
    </row>
    <row r="37" spans="1:20" ht="10.5" customHeight="1">
      <c r="T37" s="129"/>
    </row>
    <row r="38" spans="1:20" ht="10.5" customHeight="1">
      <c r="T38" s="129"/>
    </row>
    <row r="39" spans="1:20" ht="10.5" customHeight="1">
      <c r="T39" s="129"/>
    </row>
    <row r="40" spans="1:20" ht="10.5" customHeight="1">
      <c r="T40" s="129"/>
    </row>
    <row r="41" spans="1:20" ht="10.5" customHeight="1">
      <c r="T41" s="129"/>
    </row>
    <row r="42" spans="1:20" ht="10.5" customHeight="1">
      <c r="T42" s="129"/>
    </row>
    <row r="43" spans="1:20" ht="10.5" customHeight="1">
      <c r="T43" s="129"/>
    </row>
    <row r="44" spans="1:20" ht="10.5" customHeight="1">
      <c r="T44" s="129"/>
    </row>
    <row r="45" spans="1:20" ht="10.5" customHeight="1">
      <c r="T45" s="129"/>
    </row>
    <row r="46" spans="1:20">
      <c r="T46" s="129"/>
    </row>
    <row r="48" spans="1:20">
      <c r="A48" s="130"/>
      <c r="B48" s="130">
        <v>242</v>
      </c>
      <c r="D48" s="130">
        <v>56923.3</v>
      </c>
      <c r="E48" s="130">
        <v>358953</v>
      </c>
      <c r="F48" s="130">
        <v>192826</v>
      </c>
      <c r="G48" s="130">
        <v>142964</v>
      </c>
      <c r="H48" s="130">
        <v>23163</v>
      </c>
      <c r="I48" s="130">
        <v>64522918</v>
      </c>
      <c r="J48" s="130">
        <v>41560712</v>
      </c>
      <c r="K48" s="130">
        <v>19144265</v>
      </c>
      <c r="L48" s="130">
        <v>3817941</v>
      </c>
      <c r="M48" s="130">
        <v>245058.98356164384</v>
      </c>
      <c r="N48" s="130">
        <v>235.2</v>
      </c>
      <c r="O48" s="130">
        <v>1483.2768595041323</v>
      </c>
      <c r="P48" s="130">
        <v>266623.62809917354</v>
      </c>
      <c r="Q48" s="130">
        <v>1013</v>
      </c>
      <c r="R48" s="130">
        <v>6.3</v>
      </c>
      <c r="S48" s="130">
        <v>1133.506279502418</v>
      </c>
      <c r="T48" s="130">
        <v>4.3049999999999997</v>
      </c>
    </row>
    <row r="50" spans="2:20">
      <c r="B50" s="130">
        <v>239</v>
      </c>
      <c r="D50" s="130">
        <v>57111</v>
      </c>
      <c r="E50" s="130">
        <v>395201</v>
      </c>
      <c r="F50" s="130">
        <v>223165</v>
      </c>
      <c r="G50" s="130">
        <v>148567</v>
      </c>
      <c r="H50" s="130">
        <v>23469</v>
      </c>
      <c r="I50" s="130">
        <v>72732675</v>
      </c>
      <c r="J50" s="130">
        <v>48218810</v>
      </c>
      <c r="K50" s="130">
        <v>20644062</v>
      </c>
      <c r="L50" s="130">
        <v>3869803</v>
      </c>
      <c r="M50" s="130">
        <v>217367</v>
      </c>
      <c r="N50" s="130">
        <v>238.95815899581589</v>
      </c>
      <c r="O50" s="130">
        <v>1653.560669456067</v>
      </c>
      <c r="P50" s="130">
        <v>304320.81589958159</v>
      </c>
      <c r="Q50" s="130">
        <v>909.48535564853557</v>
      </c>
      <c r="R50" s="130">
        <v>6.919875330496752</v>
      </c>
      <c r="S50" s="130">
        <v>1273.5318064821138</v>
      </c>
      <c r="T50" s="130">
        <v>3.8060443697361279</v>
      </c>
    </row>
    <row r="51" spans="2:20">
      <c r="B51" s="130">
        <v>238</v>
      </c>
      <c r="D51" s="130">
        <v>56649.5</v>
      </c>
      <c r="E51" s="130">
        <v>382371</v>
      </c>
      <c r="F51" s="130">
        <v>197419</v>
      </c>
      <c r="G51" s="130">
        <v>162240</v>
      </c>
      <c r="H51" s="130">
        <v>22712</v>
      </c>
      <c r="I51" s="130">
        <v>67235072</v>
      </c>
      <c r="J51" s="130">
        <v>42393684</v>
      </c>
      <c r="K51" s="130">
        <v>21096418</v>
      </c>
      <c r="L51" s="130">
        <v>3744970</v>
      </c>
      <c r="M51" s="130">
        <v>219557</v>
      </c>
      <c r="N51" s="130">
        <v>238.02310924369749</v>
      </c>
      <c r="O51" s="130">
        <v>1606.6008403361345</v>
      </c>
      <c r="P51" s="130">
        <v>282500.30252100842</v>
      </c>
      <c r="Q51" s="130">
        <v>922.50840336134456</v>
      </c>
      <c r="R51" s="130">
        <v>6.7497683121651555</v>
      </c>
      <c r="S51" s="130">
        <v>1186.8608196012322</v>
      </c>
      <c r="T51" s="130">
        <v>3.8757094060847845</v>
      </c>
    </row>
    <row r="52" spans="2:20">
      <c r="B52" s="130">
        <v>239</v>
      </c>
      <c r="D52" s="130">
        <v>57301.3</v>
      </c>
      <c r="E52" s="130">
        <v>381505</v>
      </c>
      <c r="F52" s="130">
        <v>189462</v>
      </c>
      <c r="G52" s="130">
        <v>168574</v>
      </c>
      <c r="H52" s="130">
        <v>23469</v>
      </c>
      <c r="I52" s="130">
        <v>66786243</v>
      </c>
      <c r="J52" s="130">
        <v>40769713</v>
      </c>
      <c r="K52" s="130">
        <v>22146727</v>
      </c>
      <c r="L52" s="130">
        <v>3869803</v>
      </c>
      <c r="M52" s="130">
        <v>240889</v>
      </c>
      <c r="N52" s="130">
        <v>239.75439330543935</v>
      </c>
      <c r="O52" s="130">
        <v>1596.255230125523</v>
      </c>
      <c r="P52" s="130">
        <v>279440.34728033474</v>
      </c>
      <c r="Q52" s="130">
        <v>1007.9037656903765</v>
      </c>
      <c r="R52" s="130">
        <v>6.6578768719034294</v>
      </c>
      <c r="S52" s="130">
        <v>1165.527536024488</v>
      </c>
      <c r="T52" s="130">
        <v>4.2039011331331047</v>
      </c>
    </row>
    <row r="53" spans="2:20">
      <c r="B53" s="130">
        <v>237</v>
      </c>
      <c r="D53" s="130">
        <v>57337.1</v>
      </c>
      <c r="E53" s="130">
        <v>373880</v>
      </c>
      <c r="F53" s="130">
        <v>204943</v>
      </c>
      <c r="G53" s="130">
        <v>146225</v>
      </c>
      <c r="H53" s="130">
        <v>22712</v>
      </c>
      <c r="I53" s="130">
        <v>67346165</v>
      </c>
      <c r="J53" s="130">
        <v>43987124</v>
      </c>
      <c r="K53" s="130">
        <v>19614071</v>
      </c>
      <c r="L53" s="130">
        <v>3744970</v>
      </c>
      <c r="M53" s="130">
        <v>308984</v>
      </c>
      <c r="N53" s="130">
        <v>241.92869198312235</v>
      </c>
      <c r="O53" s="130">
        <v>1577.5527426160338</v>
      </c>
      <c r="P53" s="130">
        <v>284161.03375527426</v>
      </c>
      <c r="Q53" s="130">
        <v>1303.7299578059071</v>
      </c>
      <c r="R53" s="130">
        <v>6.5207343936125124</v>
      </c>
      <c r="S53" s="130">
        <v>1174.5652465855442</v>
      </c>
      <c r="T53" s="130">
        <v>5.3889017756391588</v>
      </c>
    </row>
    <row r="54" spans="2:20">
      <c r="B54" s="130">
        <v>237</v>
      </c>
      <c r="D54" s="130">
        <v>56662.400000000001</v>
      </c>
      <c r="E54" s="130">
        <v>351477</v>
      </c>
      <c r="F54" s="130">
        <v>197243</v>
      </c>
      <c r="G54" s="130">
        <v>131523</v>
      </c>
      <c r="H54" s="130">
        <v>22711</v>
      </c>
      <c r="I54" s="130">
        <v>63778929</v>
      </c>
      <c r="J54" s="130">
        <v>42315686</v>
      </c>
      <c r="K54" s="130">
        <v>17718273</v>
      </c>
      <c r="L54" s="130">
        <v>3744970</v>
      </c>
      <c r="M54" s="130">
        <v>319693</v>
      </c>
      <c r="N54" s="130">
        <v>239.0818565400844</v>
      </c>
      <c r="O54" s="130">
        <v>1483.0253164556962</v>
      </c>
      <c r="P54" s="130">
        <v>269109.40506329114</v>
      </c>
      <c r="Q54" s="130">
        <v>1348.915611814346</v>
      </c>
      <c r="R54" s="130">
        <v>6.2030023437058786</v>
      </c>
      <c r="S54" s="130">
        <v>1125.5952624668209</v>
      </c>
      <c r="T54" s="130">
        <v>5.6420659908510755</v>
      </c>
    </row>
    <row r="55" spans="2:20">
      <c r="B55" s="130">
        <v>238</v>
      </c>
      <c r="D55" s="130">
        <v>56729.8</v>
      </c>
      <c r="E55" s="130">
        <v>373565</v>
      </c>
      <c r="F55" s="130">
        <v>198702</v>
      </c>
      <c r="G55" s="130">
        <v>151394</v>
      </c>
      <c r="H55" s="130">
        <v>23469</v>
      </c>
      <c r="I55" s="130">
        <v>66581432</v>
      </c>
      <c r="J55" s="130">
        <v>42728972</v>
      </c>
      <c r="K55" s="130">
        <v>19982657</v>
      </c>
      <c r="L55" s="130">
        <v>3869803</v>
      </c>
      <c r="M55" s="130">
        <v>282647</v>
      </c>
      <c r="N55" s="130">
        <v>238.3605042016807</v>
      </c>
      <c r="O55" s="130">
        <v>1569.6008403361345</v>
      </c>
      <c r="P55" s="130">
        <v>279753.91596638656</v>
      </c>
      <c r="Q55" s="130">
        <v>1187.59243697479</v>
      </c>
      <c r="R55" s="130">
        <v>6.5849870791012837</v>
      </c>
      <c r="S55" s="130">
        <v>1173.6588530190481</v>
      </c>
      <c r="T55" s="130">
        <v>4.9823373253563377</v>
      </c>
    </row>
    <row r="56" spans="2:20">
      <c r="B56" s="130">
        <v>238</v>
      </c>
      <c r="D56" s="130">
        <v>57042.3</v>
      </c>
      <c r="E56" s="130">
        <v>375258</v>
      </c>
      <c r="F56" s="130">
        <v>199616</v>
      </c>
      <c r="G56" s="130">
        <v>152930</v>
      </c>
      <c r="H56" s="130">
        <v>22712</v>
      </c>
      <c r="I56" s="130">
        <v>66777732</v>
      </c>
      <c r="J56" s="130">
        <v>42951975</v>
      </c>
      <c r="K56" s="130">
        <v>20080787</v>
      </c>
      <c r="L56" s="130">
        <v>3744970</v>
      </c>
      <c r="M56" s="130">
        <v>243840</v>
      </c>
      <c r="N56" s="130">
        <v>239.67352941176472</v>
      </c>
      <c r="O56" s="130">
        <v>1576.7142857142858</v>
      </c>
      <c r="P56" s="130">
        <v>280578.70588235295</v>
      </c>
      <c r="Q56" s="130">
        <v>1024.5378151260504</v>
      </c>
      <c r="R56" s="130">
        <v>6.5785916767030779</v>
      </c>
      <c r="S56" s="130">
        <v>1170.6703972315281</v>
      </c>
      <c r="T56" s="130">
        <v>4.2747224428187502</v>
      </c>
    </row>
    <row r="57" spans="2:20">
      <c r="B57" s="130">
        <v>239</v>
      </c>
      <c r="D57" s="130">
        <v>57273</v>
      </c>
      <c r="E57" s="130">
        <v>408888</v>
      </c>
      <c r="F57" s="130">
        <v>228822</v>
      </c>
      <c r="G57" s="130">
        <v>156597</v>
      </c>
      <c r="H57" s="130">
        <v>23469</v>
      </c>
      <c r="I57" s="130">
        <v>73741212</v>
      </c>
      <c r="J57" s="130">
        <v>49199391</v>
      </c>
      <c r="K57" s="130">
        <v>20672018</v>
      </c>
      <c r="L57" s="130">
        <v>3869803</v>
      </c>
      <c r="M57" s="130">
        <v>219519</v>
      </c>
      <c r="N57" s="130">
        <v>239.63598326359832</v>
      </c>
      <c r="O57" s="130">
        <v>1710.8284518828452</v>
      </c>
      <c r="P57" s="130">
        <v>308540.63598326361</v>
      </c>
      <c r="Q57" s="130">
        <v>918.48953974895403</v>
      </c>
      <c r="R57" s="130">
        <v>7.1392802891414799</v>
      </c>
      <c r="S57" s="130">
        <v>1287.5388402912367</v>
      </c>
      <c r="T57" s="130">
        <v>3.8328531768896337</v>
      </c>
    </row>
    <row r="58" spans="2:20">
      <c r="B58" s="130">
        <v>238</v>
      </c>
      <c r="D58" s="130">
        <v>57014.9</v>
      </c>
      <c r="E58" s="130">
        <v>356068</v>
      </c>
      <c r="F58" s="130">
        <v>203910</v>
      </c>
      <c r="G58" s="130">
        <v>129446</v>
      </c>
      <c r="H58" s="130">
        <v>22712</v>
      </c>
      <c r="I58" s="130">
        <v>64865424</v>
      </c>
      <c r="J58" s="130">
        <v>43752220</v>
      </c>
      <c r="K58" s="130">
        <v>17368234</v>
      </c>
      <c r="L58" s="130">
        <v>3744970</v>
      </c>
      <c r="M58" s="130">
        <v>217043</v>
      </c>
      <c r="N58" s="130">
        <v>239.55840336134455</v>
      </c>
      <c r="O58" s="130">
        <v>1496.0840336134454</v>
      </c>
      <c r="P58" s="130">
        <v>272543.7983193277</v>
      </c>
      <c r="Q58" s="130">
        <v>911.94537815126046</v>
      </c>
      <c r="R58" s="130">
        <v>6.2451745070148332</v>
      </c>
      <c r="S58" s="130">
        <v>1137.6924979259807</v>
      </c>
      <c r="T58" s="130">
        <v>3.8067768250053931</v>
      </c>
    </row>
    <row r="59" spans="2:20">
      <c r="B59" s="130">
        <v>238</v>
      </c>
      <c r="D59" s="130">
        <v>56659.1</v>
      </c>
      <c r="E59" s="130">
        <v>351607</v>
      </c>
      <c r="F59" s="130">
        <v>185890</v>
      </c>
      <c r="G59" s="130">
        <v>143005</v>
      </c>
      <c r="H59" s="130">
        <v>22712</v>
      </c>
      <c r="I59" s="130">
        <v>62882016</v>
      </c>
      <c r="J59" s="130">
        <v>40081867</v>
      </c>
      <c r="K59" s="130">
        <v>19055179</v>
      </c>
      <c r="L59" s="130">
        <v>3744970</v>
      </c>
      <c r="M59" s="130">
        <v>219638</v>
      </c>
      <c r="N59" s="130">
        <v>238.06344537815124</v>
      </c>
      <c r="O59" s="130">
        <v>1477.3403361344538</v>
      </c>
      <c r="P59" s="130">
        <v>264210.15126050421</v>
      </c>
      <c r="Q59" s="130">
        <v>922.84873949579833</v>
      </c>
      <c r="R59" s="130">
        <v>6.2056580496336862</v>
      </c>
      <c r="S59" s="130">
        <v>1109.830830352053</v>
      </c>
      <c r="T59" s="130">
        <v>3.8764823302876326</v>
      </c>
    </row>
    <row r="60" spans="2:20">
      <c r="B60" s="130">
        <v>238</v>
      </c>
      <c r="D60" s="130">
        <v>57103.5</v>
      </c>
      <c r="E60" s="130">
        <v>354446</v>
      </c>
      <c r="F60" s="130">
        <v>197307</v>
      </c>
      <c r="G60" s="130">
        <v>132007</v>
      </c>
      <c r="H60" s="130">
        <v>25132</v>
      </c>
      <c r="I60" s="130">
        <v>64367313</v>
      </c>
      <c r="J60" s="130">
        <v>42400515</v>
      </c>
      <c r="K60" s="130">
        <v>17963554</v>
      </c>
      <c r="L60" s="130">
        <v>4003244</v>
      </c>
      <c r="M60" s="130">
        <v>215192</v>
      </c>
      <c r="N60" s="130">
        <v>239.93067226890756</v>
      </c>
      <c r="O60" s="130">
        <v>1489.2689075630253</v>
      </c>
      <c r="P60" s="130">
        <v>270450.89495798317</v>
      </c>
      <c r="Q60" s="130">
        <v>904.1680672268908</v>
      </c>
      <c r="R60" s="130">
        <v>6.2070801264370834</v>
      </c>
      <c r="S60" s="130">
        <v>1127.2043394888228</v>
      </c>
      <c r="T60" s="130">
        <v>3.7684555237419772</v>
      </c>
    </row>
    <row r="61" spans="2:20">
      <c r="B61" s="130">
        <v>239</v>
      </c>
      <c r="D61" s="130">
        <v>57320.7</v>
      </c>
      <c r="E61" s="130">
        <v>359499</v>
      </c>
      <c r="F61" s="130">
        <v>217536</v>
      </c>
      <c r="G61" s="130">
        <v>119069</v>
      </c>
      <c r="H61" s="130">
        <v>22894</v>
      </c>
      <c r="I61" s="130">
        <v>67109199</v>
      </c>
      <c r="J61" s="130">
        <v>46919307</v>
      </c>
      <c r="K61" s="130">
        <v>16399927</v>
      </c>
      <c r="L61" s="130">
        <v>3789965</v>
      </c>
      <c r="M61" s="130">
        <v>210776</v>
      </c>
      <c r="N61" s="130">
        <v>239.83556485355646</v>
      </c>
      <c r="O61" s="130">
        <v>1504.1799163179917</v>
      </c>
      <c r="P61" s="130">
        <v>280791.62761506275</v>
      </c>
      <c r="Q61" s="130">
        <v>881.90794979079499</v>
      </c>
      <c r="R61" s="130">
        <v>6.2717133600950445</v>
      </c>
      <c r="S61" s="130">
        <v>1170.7672620885648</v>
      </c>
      <c r="T61" s="130">
        <v>3.6771358340006319</v>
      </c>
    </row>
    <row r="62" spans="2:20">
      <c r="B62" s="130"/>
    </row>
  </sheetData>
  <mergeCells count="18">
    <mergeCell ref="S7:S8"/>
    <mergeCell ref="T7:T8"/>
    <mergeCell ref="I6:J7"/>
    <mergeCell ref="K6:K7"/>
    <mergeCell ref="L6:L7"/>
    <mergeCell ref="M6:M7"/>
    <mergeCell ref="N6:Q6"/>
    <mergeCell ref="R6:T6"/>
    <mergeCell ref="O7:O8"/>
    <mergeCell ref="P7:P8"/>
    <mergeCell ref="Q7:Q8"/>
    <mergeCell ref="R7:R8"/>
    <mergeCell ref="H6:H7"/>
    <mergeCell ref="A6:A8"/>
    <mergeCell ref="B6:B7"/>
    <mergeCell ref="C6:C7"/>
    <mergeCell ref="D6:D7"/>
    <mergeCell ref="E6:G7"/>
  </mergeCells>
  <phoneticPr fontId="10"/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6"/>
  <sheetViews>
    <sheetView zoomScaleNormal="100" workbookViewId="0"/>
  </sheetViews>
  <sheetFormatPr defaultRowHeight="13.5"/>
  <cols>
    <col min="1" max="1" width="10.625" customWidth="1"/>
    <col min="2" max="2" width="7.25" customWidth="1"/>
    <col min="3" max="3" width="8.25" customWidth="1"/>
    <col min="4" max="4" width="7.625" customWidth="1"/>
    <col min="5" max="8" width="8.75" customWidth="1"/>
    <col min="9" max="10" width="10.625" customWidth="1"/>
    <col min="11" max="11" width="10.75" customWidth="1"/>
    <col min="12" max="12" width="9.75" customWidth="1"/>
    <col min="13" max="13" width="9" customWidth="1"/>
    <col min="14" max="14" width="5.875" customWidth="1"/>
    <col min="15" max="15" width="6.5" customWidth="1"/>
    <col min="16" max="16" width="7.875" customWidth="1"/>
    <col min="17" max="17" width="8.25" customWidth="1"/>
    <col min="18" max="18" width="5.625" customWidth="1"/>
    <col min="19" max="19" width="7.25" customWidth="1"/>
  </cols>
  <sheetData>
    <row r="1" spans="1:21" s="1" customFormat="1" ht="13.5" customHeight="1"/>
    <row r="2" spans="1:21" s="1" customFormat="1" ht="13.5" customHeight="1">
      <c r="A2" s="6" t="s">
        <v>201</v>
      </c>
      <c r="E2" s="60"/>
      <c r="F2" s="60"/>
      <c r="H2" s="75"/>
      <c r="I2" s="6"/>
      <c r="J2" s="6"/>
    </row>
    <row r="3" spans="1:21" s="1" customFormat="1" ht="10.5" customHeight="1">
      <c r="G3" s="76"/>
      <c r="H3" s="76"/>
    </row>
    <row r="4" spans="1:21" s="1" customFormat="1" ht="13.5" customHeight="1">
      <c r="A4" s="28" t="s">
        <v>283</v>
      </c>
      <c r="G4" s="59"/>
      <c r="I4" s="28"/>
      <c r="K4" s="6"/>
      <c r="L4" s="6"/>
      <c r="M4" s="6"/>
    </row>
    <row r="5" spans="1:21" s="1" customFormat="1" ht="10.5" customHeight="1">
      <c r="G5" s="59"/>
      <c r="H5" s="70"/>
      <c r="I5" s="70"/>
      <c r="J5" s="70"/>
      <c r="K5" s="6"/>
      <c r="L5" s="6"/>
      <c r="M5" s="6"/>
    </row>
    <row r="6" spans="1:21" s="3" customFormat="1" ht="10.5" customHeight="1">
      <c r="A6" s="317" t="s">
        <v>155</v>
      </c>
      <c r="B6" s="320" t="s">
        <v>29</v>
      </c>
      <c r="C6" s="322" t="s">
        <v>197</v>
      </c>
      <c r="D6" s="324" t="s">
        <v>258</v>
      </c>
      <c r="E6" s="311" t="s">
        <v>257</v>
      </c>
      <c r="F6" s="325"/>
      <c r="G6" s="325"/>
      <c r="H6" s="313" t="s">
        <v>148</v>
      </c>
      <c r="I6" s="308" t="s">
        <v>147</v>
      </c>
      <c r="J6" s="309"/>
      <c r="K6" s="311" t="s">
        <v>146</v>
      </c>
      <c r="L6" s="313" t="s">
        <v>223</v>
      </c>
      <c r="M6" s="315" t="s">
        <v>254</v>
      </c>
      <c r="N6" s="332" t="s">
        <v>2</v>
      </c>
      <c r="O6" s="333"/>
      <c r="P6" s="333"/>
      <c r="Q6" s="334"/>
      <c r="R6" s="332" t="s">
        <v>0</v>
      </c>
      <c r="S6" s="333"/>
      <c r="T6" s="333"/>
    </row>
    <row r="7" spans="1:21" s="3" customFormat="1" ht="10.5" customHeight="1">
      <c r="A7" s="318"/>
      <c r="B7" s="321"/>
      <c r="C7" s="323"/>
      <c r="D7" s="321"/>
      <c r="E7" s="326"/>
      <c r="F7" s="326"/>
      <c r="G7" s="326"/>
      <c r="H7" s="327"/>
      <c r="I7" s="310"/>
      <c r="J7" s="310"/>
      <c r="K7" s="312"/>
      <c r="L7" s="314"/>
      <c r="M7" s="316"/>
      <c r="N7" s="68" t="s">
        <v>194</v>
      </c>
      <c r="O7" s="324" t="s">
        <v>141</v>
      </c>
      <c r="P7" s="324" t="s">
        <v>139</v>
      </c>
      <c r="Q7" s="324" t="s">
        <v>190</v>
      </c>
      <c r="R7" s="324" t="s">
        <v>141</v>
      </c>
      <c r="S7" s="324" t="s">
        <v>191</v>
      </c>
      <c r="T7" s="337" t="s">
        <v>190</v>
      </c>
    </row>
    <row r="8" spans="1:21" s="3" customFormat="1" ht="10.5" customHeight="1">
      <c r="A8" s="319"/>
      <c r="B8" s="58" t="s">
        <v>189</v>
      </c>
      <c r="C8" s="67" t="s">
        <v>188</v>
      </c>
      <c r="D8" s="67" t="s">
        <v>249</v>
      </c>
      <c r="E8" s="54" t="s">
        <v>4</v>
      </c>
      <c r="F8" s="54" t="s">
        <v>5</v>
      </c>
      <c r="G8" s="54" t="s">
        <v>6</v>
      </c>
      <c r="H8" s="54" t="s">
        <v>7</v>
      </c>
      <c r="I8" s="55" t="s">
        <v>248</v>
      </c>
      <c r="J8" s="54" t="s">
        <v>5</v>
      </c>
      <c r="K8" s="37" t="s">
        <v>6</v>
      </c>
      <c r="L8" s="54" t="s">
        <v>7</v>
      </c>
      <c r="M8" s="36" t="s">
        <v>247</v>
      </c>
      <c r="N8" s="34" t="s">
        <v>187</v>
      </c>
      <c r="O8" s="331"/>
      <c r="P8" s="331"/>
      <c r="Q8" s="331"/>
      <c r="R8" s="331"/>
      <c r="S8" s="331"/>
      <c r="T8" s="338"/>
    </row>
    <row r="9" spans="1:21" s="42" customFormat="1" ht="6" customHeight="1">
      <c r="A9" s="53"/>
      <c r="B9" s="35"/>
      <c r="C9" s="50"/>
      <c r="D9" s="50"/>
      <c r="E9" s="51"/>
      <c r="F9" s="51"/>
      <c r="G9" s="51"/>
      <c r="H9" s="51"/>
      <c r="I9" s="52"/>
      <c r="J9" s="51"/>
      <c r="K9" s="51"/>
      <c r="L9" s="51"/>
      <c r="M9" s="48"/>
      <c r="N9" s="50"/>
      <c r="O9" s="48"/>
      <c r="P9" s="48"/>
      <c r="Q9" s="48"/>
      <c r="R9" s="49"/>
      <c r="S9" s="48"/>
      <c r="T9" s="48"/>
    </row>
    <row r="10" spans="1:21" s="3" customFormat="1" ht="10.5" customHeight="1">
      <c r="A10" s="4" t="s">
        <v>359</v>
      </c>
      <c r="B10" s="12">
        <v>248</v>
      </c>
      <c r="C10" s="15">
        <v>180</v>
      </c>
      <c r="D10" s="15">
        <v>56873</v>
      </c>
      <c r="E10" s="15">
        <v>330191</v>
      </c>
      <c r="F10" s="15">
        <v>179042</v>
      </c>
      <c r="G10" s="15">
        <v>127962</v>
      </c>
      <c r="H10" s="15">
        <v>23187</v>
      </c>
      <c r="I10" s="15">
        <v>59891448</v>
      </c>
      <c r="J10" s="15">
        <v>38901880</v>
      </c>
      <c r="K10" s="15">
        <v>17139243</v>
      </c>
      <c r="L10" s="15">
        <v>3850325</v>
      </c>
      <c r="M10" s="15">
        <v>263393</v>
      </c>
      <c r="N10" s="15">
        <v>229</v>
      </c>
      <c r="O10" s="15">
        <v>1331</v>
      </c>
      <c r="P10" s="15">
        <v>241327</v>
      </c>
      <c r="Q10" s="15">
        <v>1062</v>
      </c>
      <c r="R10" s="15">
        <v>6</v>
      </c>
      <c r="S10" s="15">
        <v>1056</v>
      </c>
      <c r="T10" s="44">
        <v>4.6310000000000002</v>
      </c>
      <c r="U10" s="42"/>
    </row>
    <row r="11" spans="1:21" s="3" customFormat="1" ht="10.5" customHeight="1">
      <c r="A11" s="5" t="s">
        <v>317</v>
      </c>
      <c r="B11" s="12">
        <v>247</v>
      </c>
      <c r="C11" s="15">
        <v>180</v>
      </c>
      <c r="D11" s="15">
        <v>56904.5</v>
      </c>
      <c r="E11" s="15">
        <v>334180</v>
      </c>
      <c r="F11" s="15">
        <v>182052</v>
      </c>
      <c r="G11" s="15">
        <v>128954</v>
      </c>
      <c r="H11" s="15">
        <v>23174</v>
      </c>
      <c r="I11" s="15">
        <v>60631872</v>
      </c>
      <c r="J11" s="15">
        <v>39500292</v>
      </c>
      <c r="K11" s="15">
        <v>17294046</v>
      </c>
      <c r="L11" s="15">
        <v>3837534</v>
      </c>
      <c r="M11" s="15">
        <v>252221</v>
      </c>
      <c r="N11" s="15">
        <v>229</v>
      </c>
      <c r="O11" s="15">
        <v>1331</v>
      </c>
      <c r="P11" s="15">
        <v>241402</v>
      </c>
      <c r="Q11" s="15">
        <v>1022</v>
      </c>
      <c r="R11" s="15">
        <v>6</v>
      </c>
      <c r="S11" s="15">
        <v>1053</v>
      </c>
      <c r="T11" s="44">
        <v>4.4320000000000004</v>
      </c>
      <c r="U11" s="42"/>
    </row>
    <row r="12" spans="1:21" s="3" customFormat="1" ht="10.5" customHeight="1">
      <c r="A12" s="5" t="s">
        <v>345</v>
      </c>
      <c r="B12" s="12">
        <v>245</v>
      </c>
      <c r="C12" s="15">
        <v>180</v>
      </c>
      <c r="D12" s="15">
        <v>56870.978630136997</v>
      </c>
      <c r="E12" s="15">
        <v>339311.03561643837</v>
      </c>
      <c r="F12" s="15">
        <v>186614</v>
      </c>
      <c r="G12" s="15">
        <v>129637.77534246576</v>
      </c>
      <c r="H12" s="15">
        <v>23058.51506849315</v>
      </c>
      <c r="I12" s="15">
        <v>61679017.356164381</v>
      </c>
      <c r="J12" s="15">
        <v>40428895.389041096</v>
      </c>
      <c r="K12" s="15">
        <v>17429321.213698629</v>
      </c>
      <c r="L12" s="15">
        <v>3820800.7534246575</v>
      </c>
      <c r="M12" s="15">
        <v>247121</v>
      </c>
      <c r="N12" s="15">
        <v>230.5</v>
      </c>
      <c r="O12" s="15">
        <v>1354</v>
      </c>
      <c r="P12" s="15">
        <v>245614</v>
      </c>
      <c r="Q12" s="15">
        <v>1007</v>
      </c>
      <c r="R12" s="15">
        <v>5.9</v>
      </c>
      <c r="S12" s="15">
        <v>1065.5</v>
      </c>
      <c r="T12" s="44">
        <v>4.3449999999999998</v>
      </c>
      <c r="U12" s="42"/>
    </row>
    <row r="13" spans="1:21" s="3" customFormat="1" ht="10.5" customHeight="1">
      <c r="A13" s="7" t="s">
        <v>360</v>
      </c>
      <c r="B13" s="12">
        <v>244</v>
      </c>
      <c r="C13" s="38">
        <v>180</v>
      </c>
      <c r="D13" s="15">
        <v>56487.8</v>
      </c>
      <c r="E13" s="15">
        <v>348453</v>
      </c>
      <c r="F13" s="15">
        <v>189957</v>
      </c>
      <c r="G13" s="15">
        <v>135337</v>
      </c>
      <c r="H13" s="15">
        <v>23159</v>
      </c>
      <c r="I13" s="15">
        <v>63133496</v>
      </c>
      <c r="J13" s="38">
        <v>41185345</v>
      </c>
      <c r="K13" s="38">
        <v>18125889</v>
      </c>
      <c r="L13" s="38">
        <v>3822262</v>
      </c>
      <c r="M13" s="38">
        <v>246483.49589041097</v>
      </c>
      <c r="N13" s="15">
        <f>D13/B13</f>
        <v>231.50737704918035</v>
      </c>
      <c r="O13" s="15">
        <f>E13/B13</f>
        <v>1428.0860655737704</v>
      </c>
      <c r="P13" s="15">
        <f>I13/B13</f>
        <v>258743.83606557376</v>
      </c>
      <c r="Q13" s="38">
        <v>1010</v>
      </c>
      <c r="R13" s="15">
        <f>E13/D13</f>
        <v>6.1686417244077481</v>
      </c>
      <c r="S13" s="15">
        <f>I13/D13</f>
        <v>1117.6483417658326</v>
      </c>
      <c r="T13" s="86">
        <v>4.3600000000000003</v>
      </c>
      <c r="U13" s="42"/>
    </row>
    <row r="14" spans="1:21" s="45" customFormat="1" ht="10.5" customHeight="1">
      <c r="A14" s="8" t="s">
        <v>361</v>
      </c>
      <c r="B14" s="21">
        <v>242</v>
      </c>
      <c r="C14" s="85">
        <v>180</v>
      </c>
      <c r="D14" s="22">
        <v>56923.3</v>
      </c>
      <c r="E14" s="22">
        <v>358953</v>
      </c>
      <c r="F14" s="22">
        <v>192826</v>
      </c>
      <c r="G14" s="22">
        <v>142964</v>
      </c>
      <c r="H14" s="22">
        <v>23163</v>
      </c>
      <c r="I14" s="22">
        <v>64522918</v>
      </c>
      <c r="J14" s="85">
        <v>41560712</v>
      </c>
      <c r="K14" s="85">
        <v>19144265</v>
      </c>
      <c r="L14" s="85">
        <v>3817941</v>
      </c>
      <c r="M14" s="85">
        <v>245058.98356164384</v>
      </c>
      <c r="N14" s="22">
        <f>D14/B14</f>
        <v>235.22024793388431</v>
      </c>
      <c r="O14" s="22">
        <f>E14/B14</f>
        <v>1483.2768595041323</v>
      </c>
      <c r="P14" s="22">
        <f>I14/B14</f>
        <v>266623.62809917354</v>
      </c>
      <c r="Q14" s="85">
        <v>1013</v>
      </c>
      <c r="R14" s="22">
        <f>E14/D14</f>
        <v>6.305906368745311</v>
      </c>
      <c r="S14" s="22">
        <f>I14/D14</f>
        <v>1133.506279502418</v>
      </c>
      <c r="T14" s="88">
        <v>4.3049999999999997</v>
      </c>
      <c r="U14" s="89"/>
    </row>
    <row r="15" spans="1:21" s="3" customFormat="1" ht="6" customHeight="1">
      <c r="A15" s="8"/>
      <c r="B15" s="12"/>
      <c r="C15" s="38"/>
      <c r="D15" s="15"/>
      <c r="E15" s="15"/>
      <c r="F15" s="15"/>
      <c r="G15" s="15"/>
      <c r="H15" s="15"/>
      <c r="I15" s="15"/>
      <c r="J15" s="38"/>
      <c r="K15" s="38"/>
      <c r="L15" s="38"/>
      <c r="M15" s="38"/>
      <c r="N15" s="15"/>
      <c r="O15" s="15"/>
      <c r="P15" s="15"/>
      <c r="Q15" s="38"/>
      <c r="R15" s="15"/>
      <c r="S15" s="15"/>
      <c r="T15" s="86"/>
      <c r="U15" s="42"/>
    </row>
    <row r="16" spans="1:21" s="3" customFormat="1" ht="10.5" customHeight="1">
      <c r="A16" s="7" t="s">
        <v>362</v>
      </c>
      <c r="B16" s="12">
        <v>245</v>
      </c>
      <c r="C16" s="38">
        <v>180</v>
      </c>
      <c r="D16" s="15">
        <v>57105.479999999996</v>
      </c>
      <c r="E16" s="15">
        <v>380029</v>
      </c>
      <c r="F16" s="15">
        <v>203698</v>
      </c>
      <c r="G16" s="15">
        <v>152876</v>
      </c>
      <c r="H16" s="15">
        <v>23455</v>
      </c>
      <c r="I16" s="15">
        <v>69437103</v>
      </c>
      <c r="J16" s="38">
        <v>44165865</v>
      </c>
      <c r="K16" s="38">
        <v>21407079</v>
      </c>
      <c r="L16" s="38">
        <v>3864159</v>
      </c>
      <c r="M16" s="38">
        <v>216388.13333333333</v>
      </c>
      <c r="N16" s="15">
        <f t="shared" ref="N16:N27" si="0">D16/B16</f>
        <v>233.08359183673468</v>
      </c>
      <c r="O16" s="15">
        <f t="shared" ref="O16:O27" si="1">E16/B16</f>
        <v>1551.1387755102041</v>
      </c>
      <c r="P16" s="15">
        <f t="shared" ref="P16:P27" si="2">I16/B16</f>
        <v>283416.74693877553</v>
      </c>
      <c r="Q16" s="38">
        <v>884</v>
      </c>
      <c r="R16" s="15">
        <f t="shared" ref="R16:R27" si="3">E16/D16</f>
        <v>6.6548604442165624</v>
      </c>
      <c r="S16" s="15">
        <f t="shared" ref="S16:S27" si="4">I16/D16</f>
        <v>1215.9446518968057</v>
      </c>
      <c r="T16" s="86">
        <v>3.7892708954260317</v>
      </c>
      <c r="U16" s="42"/>
    </row>
    <row r="17" spans="1:21" s="3" customFormat="1" ht="10.5" customHeight="1">
      <c r="A17" s="7" t="s">
        <v>314</v>
      </c>
      <c r="B17" s="12">
        <v>245</v>
      </c>
      <c r="C17" s="38">
        <v>180</v>
      </c>
      <c r="D17" s="15">
        <v>56861.096774193546</v>
      </c>
      <c r="E17" s="15">
        <v>371354</v>
      </c>
      <c r="F17" s="15">
        <v>189515</v>
      </c>
      <c r="G17" s="15">
        <v>159141</v>
      </c>
      <c r="H17" s="15">
        <v>22698</v>
      </c>
      <c r="I17" s="15">
        <v>65338409</v>
      </c>
      <c r="J17" s="38">
        <v>40904863</v>
      </c>
      <c r="K17" s="38">
        <v>20694070</v>
      </c>
      <c r="L17" s="38">
        <v>3739476</v>
      </c>
      <c r="M17" s="38">
        <v>218970.48387096773</v>
      </c>
      <c r="N17" s="15">
        <f t="shared" si="0"/>
        <v>232.08610928242263</v>
      </c>
      <c r="O17" s="15">
        <f t="shared" si="1"/>
        <v>1515.7306122448979</v>
      </c>
      <c r="P17" s="15">
        <f t="shared" si="2"/>
        <v>266687.38367346936</v>
      </c>
      <c r="Q17" s="38">
        <v>892</v>
      </c>
      <c r="R17" s="15">
        <f t="shared" si="3"/>
        <v>6.5308975919813648</v>
      </c>
      <c r="S17" s="15">
        <f t="shared" si="4"/>
        <v>1149.0880884600504</v>
      </c>
      <c r="T17" s="86">
        <v>3.8509718646571667</v>
      </c>
      <c r="U17" s="42"/>
    </row>
    <row r="18" spans="1:21" s="3" customFormat="1" ht="10.5" customHeight="1">
      <c r="A18" s="7" t="s">
        <v>313</v>
      </c>
      <c r="B18" s="12">
        <v>244</v>
      </c>
      <c r="C18" s="38">
        <v>180</v>
      </c>
      <c r="D18" s="15">
        <v>56995.88</v>
      </c>
      <c r="E18" s="15">
        <v>368912</v>
      </c>
      <c r="F18" s="15">
        <v>178263</v>
      </c>
      <c r="G18" s="15">
        <v>167194</v>
      </c>
      <c r="H18" s="15">
        <v>23455</v>
      </c>
      <c r="I18" s="15">
        <v>64167173</v>
      </c>
      <c r="J18" s="38">
        <v>38428986</v>
      </c>
      <c r="K18" s="38">
        <v>21873995</v>
      </c>
      <c r="L18" s="38">
        <v>3864192</v>
      </c>
      <c r="M18" s="38">
        <v>240499.36666666667</v>
      </c>
      <c r="N18" s="15">
        <f t="shared" si="0"/>
        <v>233.58967213114752</v>
      </c>
      <c r="O18" s="15">
        <f t="shared" si="1"/>
        <v>1511.9344262295083</v>
      </c>
      <c r="P18" s="15">
        <f t="shared" si="2"/>
        <v>262980.21721311478</v>
      </c>
      <c r="Q18" s="38">
        <v>984.8</v>
      </c>
      <c r="R18" s="15">
        <f t="shared" si="3"/>
        <v>6.4726081955397481</v>
      </c>
      <c r="S18" s="15">
        <f t="shared" si="4"/>
        <v>1125.8212523431519</v>
      </c>
      <c r="T18" s="86">
        <v>4.2195921295831678</v>
      </c>
      <c r="U18" s="42"/>
    </row>
    <row r="19" spans="1:21" s="3" customFormat="1" ht="10.5" customHeight="1">
      <c r="A19" s="7" t="s">
        <v>312</v>
      </c>
      <c r="B19" s="12">
        <v>245</v>
      </c>
      <c r="C19" s="38">
        <v>180</v>
      </c>
      <c r="D19" s="15">
        <v>57220.477419354844</v>
      </c>
      <c r="E19" s="15">
        <v>355476</v>
      </c>
      <c r="F19" s="15">
        <v>191424</v>
      </c>
      <c r="G19" s="15">
        <v>141354</v>
      </c>
      <c r="H19" s="15">
        <v>22698</v>
      </c>
      <c r="I19" s="15">
        <v>63781312</v>
      </c>
      <c r="J19" s="38">
        <v>41104192</v>
      </c>
      <c r="K19" s="38">
        <v>18937612</v>
      </c>
      <c r="L19" s="38">
        <v>3739508</v>
      </c>
      <c r="M19" s="38">
        <v>309680.29032258067</v>
      </c>
      <c r="N19" s="15">
        <f t="shared" si="0"/>
        <v>233.5529690585912</v>
      </c>
      <c r="O19" s="15">
        <f t="shared" si="1"/>
        <v>1450.9224489795918</v>
      </c>
      <c r="P19" s="15">
        <f t="shared" si="2"/>
        <v>260331.88571428572</v>
      </c>
      <c r="Q19" s="38">
        <v>1263.8</v>
      </c>
      <c r="R19" s="15">
        <f t="shared" si="3"/>
        <v>6.2123913681251484</v>
      </c>
      <c r="S19" s="15">
        <f t="shared" si="4"/>
        <v>1114.6588577470686</v>
      </c>
      <c r="T19" s="86">
        <v>5.4120535914618433</v>
      </c>
      <c r="U19" s="42"/>
    </row>
    <row r="20" spans="1:21" s="3" customFormat="1" ht="10.5" customHeight="1">
      <c r="A20" s="7" t="s">
        <v>311</v>
      </c>
      <c r="B20" s="12">
        <v>245</v>
      </c>
      <c r="C20" s="38">
        <v>180</v>
      </c>
      <c r="D20" s="15">
        <v>56382.490322580641</v>
      </c>
      <c r="E20" s="15">
        <v>336873</v>
      </c>
      <c r="F20" s="15">
        <v>184638</v>
      </c>
      <c r="G20" s="15">
        <v>129537</v>
      </c>
      <c r="H20" s="15">
        <v>22698</v>
      </c>
      <c r="I20" s="15">
        <v>60814312</v>
      </c>
      <c r="J20" s="38">
        <v>39654517</v>
      </c>
      <c r="K20" s="38">
        <v>17420319</v>
      </c>
      <c r="L20" s="38">
        <v>3739476</v>
      </c>
      <c r="M20" s="38">
        <v>313557.77419354836</v>
      </c>
      <c r="N20" s="15">
        <f t="shared" si="0"/>
        <v>230.13261356155363</v>
      </c>
      <c r="O20" s="15">
        <f t="shared" si="1"/>
        <v>1374.9918367346938</v>
      </c>
      <c r="P20" s="15">
        <f t="shared" si="2"/>
        <v>248221.68163265305</v>
      </c>
      <c r="Q20" s="38">
        <v>1278.3</v>
      </c>
      <c r="R20" s="15">
        <f t="shared" si="3"/>
        <v>5.9747804340079957</v>
      </c>
      <c r="S20" s="15">
        <f t="shared" si="4"/>
        <v>1078.6028011899371</v>
      </c>
      <c r="T20" s="86">
        <v>5.5612615263992966</v>
      </c>
      <c r="U20" s="42"/>
    </row>
    <row r="21" spans="1:21" s="3" customFormat="1" ht="10.5" customHeight="1">
      <c r="A21" s="7" t="s">
        <v>310</v>
      </c>
      <c r="B21" s="12">
        <v>243</v>
      </c>
      <c r="C21" s="38">
        <v>180</v>
      </c>
      <c r="D21" s="15">
        <v>56836.68</v>
      </c>
      <c r="E21" s="15">
        <v>362399</v>
      </c>
      <c r="F21" s="15">
        <v>183176</v>
      </c>
      <c r="G21" s="15">
        <v>155768</v>
      </c>
      <c r="H21" s="15">
        <v>23455</v>
      </c>
      <c r="I21" s="15">
        <v>63832722</v>
      </c>
      <c r="J21" s="38">
        <v>39442415</v>
      </c>
      <c r="K21" s="38">
        <v>20526148</v>
      </c>
      <c r="L21" s="38">
        <v>3864159</v>
      </c>
      <c r="M21" s="38">
        <v>280752.09999999998</v>
      </c>
      <c r="N21" s="15">
        <f t="shared" si="0"/>
        <v>233.89580246913582</v>
      </c>
      <c r="O21" s="15">
        <f t="shared" si="1"/>
        <v>1491.3539094650205</v>
      </c>
      <c r="P21" s="15">
        <f t="shared" si="2"/>
        <v>262686.09876543208</v>
      </c>
      <c r="Q21" s="38">
        <v>1155.4000000000001</v>
      </c>
      <c r="R21" s="15">
        <f t="shared" si="3"/>
        <v>6.3761465307262846</v>
      </c>
      <c r="S21" s="15">
        <f t="shared" si="4"/>
        <v>1123.0902649486211</v>
      </c>
      <c r="T21" s="86">
        <v>4.939628774939</v>
      </c>
      <c r="U21" s="42"/>
    </row>
    <row r="22" spans="1:21" s="3" customFormat="1" ht="10.5" customHeight="1">
      <c r="A22" s="7" t="s">
        <v>309</v>
      </c>
      <c r="B22" s="12">
        <v>241</v>
      </c>
      <c r="C22" s="38">
        <v>180</v>
      </c>
      <c r="D22" s="15">
        <v>57166.283870967745</v>
      </c>
      <c r="E22" s="15">
        <v>353395</v>
      </c>
      <c r="F22" s="15">
        <v>184273</v>
      </c>
      <c r="G22" s="15">
        <v>146424</v>
      </c>
      <c r="H22" s="15">
        <v>22698</v>
      </c>
      <c r="I22" s="15">
        <v>62821181</v>
      </c>
      <c r="J22" s="38">
        <v>39712004</v>
      </c>
      <c r="K22" s="38">
        <v>19369669</v>
      </c>
      <c r="L22" s="38">
        <v>3739508</v>
      </c>
      <c r="M22" s="38">
        <v>244712.12903225806</v>
      </c>
      <c r="N22" s="15">
        <f t="shared" si="0"/>
        <v>237.20449738990766</v>
      </c>
      <c r="O22" s="15">
        <f t="shared" si="1"/>
        <v>1466.369294605809</v>
      </c>
      <c r="P22" s="15">
        <f t="shared" si="2"/>
        <v>260668.80082987552</v>
      </c>
      <c r="Q22" s="38">
        <v>1016.9</v>
      </c>
      <c r="R22" s="15">
        <f t="shared" si="3"/>
        <v>6.1818781293823761</v>
      </c>
      <c r="S22" s="15">
        <f t="shared" si="4"/>
        <v>1098.9201456893043</v>
      </c>
      <c r="T22" s="86">
        <v>4.2807073061563239</v>
      </c>
      <c r="U22" s="42"/>
    </row>
    <row r="23" spans="1:21" s="3" customFormat="1" ht="10.5" customHeight="1">
      <c r="A23" s="7" t="s">
        <v>308</v>
      </c>
      <c r="B23" s="12">
        <v>239</v>
      </c>
      <c r="C23" s="38">
        <v>180</v>
      </c>
      <c r="D23" s="15">
        <v>56977.68</v>
      </c>
      <c r="E23" s="15">
        <v>396575</v>
      </c>
      <c r="F23" s="15">
        <v>221162</v>
      </c>
      <c r="G23" s="15">
        <v>151958</v>
      </c>
      <c r="H23" s="15">
        <v>23455</v>
      </c>
      <c r="I23" s="15">
        <v>71654031</v>
      </c>
      <c r="J23" s="38">
        <v>47684469</v>
      </c>
      <c r="K23" s="38">
        <v>20105403</v>
      </c>
      <c r="L23" s="38">
        <v>3864159</v>
      </c>
      <c r="M23" s="38">
        <v>218554.06666666668</v>
      </c>
      <c r="N23" s="15">
        <f t="shared" si="0"/>
        <v>238.40033472803347</v>
      </c>
      <c r="O23" s="15">
        <f t="shared" si="1"/>
        <v>1659.3096234309623</v>
      </c>
      <c r="P23" s="15">
        <f t="shared" si="2"/>
        <v>299807.66108786612</v>
      </c>
      <c r="Q23" s="38">
        <v>913.2</v>
      </c>
      <c r="R23" s="15">
        <f t="shared" si="3"/>
        <v>6.9601816009356643</v>
      </c>
      <c r="S23" s="15">
        <f t="shared" si="4"/>
        <v>1257.5807052867017</v>
      </c>
      <c r="T23" s="86">
        <v>3.8357838835604867</v>
      </c>
      <c r="U23" s="42"/>
    </row>
    <row r="24" spans="1:21" s="3" customFormat="1" ht="10.5" customHeight="1">
      <c r="A24" s="7" t="s">
        <v>307</v>
      </c>
      <c r="B24" s="12">
        <v>238</v>
      </c>
      <c r="C24" s="38">
        <v>180</v>
      </c>
      <c r="D24" s="15">
        <v>56782.129032258068</v>
      </c>
      <c r="E24" s="15">
        <v>345629</v>
      </c>
      <c r="F24" s="15">
        <v>197927</v>
      </c>
      <c r="G24" s="15">
        <v>125004</v>
      </c>
      <c r="H24" s="15">
        <v>22698</v>
      </c>
      <c r="I24" s="15">
        <v>63059216</v>
      </c>
      <c r="J24" s="38">
        <v>42483149</v>
      </c>
      <c r="K24" s="38">
        <v>16836526</v>
      </c>
      <c r="L24" s="38">
        <v>3739541</v>
      </c>
      <c r="M24" s="38">
        <v>223689.22580645161</v>
      </c>
      <c r="N24" s="15">
        <f t="shared" si="0"/>
        <v>238.58037408511794</v>
      </c>
      <c r="O24" s="15">
        <f t="shared" si="1"/>
        <v>1452.2226890756303</v>
      </c>
      <c r="P24" s="15">
        <f t="shared" si="2"/>
        <v>264954.68907563027</v>
      </c>
      <c r="Q24" s="38">
        <v>941.1</v>
      </c>
      <c r="R24" s="15">
        <f t="shared" si="3"/>
        <v>6.0869327355381007</v>
      </c>
      <c r="S24" s="15">
        <f t="shared" si="4"/>
        <v>1110.5468758344005</v>
      </c>
      <c r="T24" s="86">
        <v>3.9394300569352234</v>
      </c>
      <c r="U24" s="42"/>
    </row>
    <row r="25" spans="1:21" s="3" customFormat="1" ht="10.5" customHeight="1">
      <c r="A25" s="7" t="s">
        <v>363</v>
      </c>
      <c r="B25" s="12">
        <v>238</v>
      </c>
      <c r="C25" s="38">
        <v>180</v>
      </c>
      <c r="D25" s="15">
        <v>56610.541935483874</v>
      </c>
      <c r="E25" s="15">
        <v>342262</v>
      </c>
      <c r="F25" s="15">
        <v>181377</v>
      </c>
      <c r="G25" s="15">
        <v>138187</v>
      </c>
      <c r="H25" s="15">
        <v>22698</v>
      </c>
      <c r="I25" s="15">
        <v>61374927</v>
      </c>
      <c r="J25" s="38">
        <v>39139436</v>
      </c>
      <c r="K25" s="38">
        <v>18495983</v>
      </c>
      <c r="L25" s="38">
        <v>3739508</v>
      </c>
      <c r="M25" s="38">
        <v>226402.90322580645</v>
      </c>
      <c r="N25" s="15">
        <f t="shared" si="0"/>
        <v>237.85941989699106</v>
      </c>
      <c r="O25" s="15">
        <f t="shared" si="1"/>
        <v>1438.0756302521008</v>
      </c>
      <c r="P25" s="15">
        <f t="shared" si="2"/>
        <v>257877.84453781514</v>
      </c>
      <c r="Q25" s="38">
        <v>952.3</v>
      </c>
      <c r="R25" s="15">
        <f t="shared" si="3"/>
        <v>6.0459057323644494</v>
      </c>
      <c r="S25" s="15">
        <f t="shared" si="4"/>
        <v>1084.1607393539148</v>
      </c>
      <c r="T25" s="86">
        <v>3.9993064098172071</v>
      </c>
      <c r="U25" s="42"/>
    </row>
    <row r="26" spans="1:21" s="3" customFormat="1" ht="10.5" customHeight="1">
      <c r="A26" s="7" t="s">
        <v>305</v>
      </c>
      <c r="B26" s="12">
        <v>241</v>
      </c>
      <c r="C26" s="38">
        <v>180</v>
      </c>
      <c r="D26" s="15">
        <v>56988.457142857136</v>
      </c>
      <c r="E26" s="15">
        <v>348048</v>
      </c>
      <c r="F26" s="15">
        <v>190915</v>
      </c>
      <c r="G26" s="15">
        <v>132003</v>
      </c>
      <c r="H26" s="15">
        <v>25130</v>
      </c>
      <c r="I26" s="15">
        <v>63295797</v>
      </c>
      <c r="J26" s="38">
        <v>41116535</v>
      </c>
      <c r="K26" s="38">
        <v>18039092</v>
      </c>
      <c r="L26" s="38">
        <v>4140170</v>
      </c>
      <c r="M26" s="38">
        <v>225390.14285714287</v>
      </c>
      <c r="N26" s="15">
        <f t="shared" si="0"/>
        <v>236.4666271487848</v>
      </c>
      <c r="O26" s="15">
        <f t="shared" si="1"/>
        <v>1444.1825726141078</v>
      </c>
      <c r="P26" s="15">
        <f t="shared" si="2"/>
        <v>262638.16182572616</v>
      </c>
      <c r="Q26" s="38">
        <v>937.2</v>
      </c>
      <c r="R26" s="15">
        <f t="shared" si="3"/>
        <v>6.1073420381871824</v>
      </c>
      <c r="S26" s="15">
        <f t="shared" si="4"/>
        <v>1110.6774980998659</v>
      </c>
      <c r="T26" s="86">
        <v>3.9550139476866502</v>
      </c>
      <c r="U26" s="42"/>
    </row>
    <row r="27" spans="1:21" s="3" customFormat="1" ht="10.5" customHeight="1">
      <c r="A27" s="7" t="s">
        <v>304</v>
      </c>
      <c r="B27" s="12">
        <v>240</v>
      </c>
      <c r="C27" s="38">
        <v>180</v>
      </c>
      <c r="D27" s="15">
        <v>57166.283870967745</v>
      </c>
      <c r="E27" s="15">
        <v>347760</v>
      </c>
      <c r="F27" s="15">
        <v>207839</v>
      </c>
      <c r="G27" s="15">
        <v>116873</v>
      </c>
      <c r="H27" s="15">
        <v>23048</v>
      </c>
      <c r="I27" s="15">
        <v>64934898</v>
      </c>
      <c r="J27" s="38">
        <v>44961347</v>
      </c>
      <c r="K27" s="38">
        <v>16154964</v>
      </c>
      <c r="L27" s="38">
        <v>3818587</v>
      </c>
      <c r="M27" s="38">
        <v>219432.19354838709</v>
      </c>
      <c r="N27" s="15">
        <f t="shared" si="0"/>
        <v>238.19284946236561</v>
      </c>
      <c r="O27" s="15">
        <f t="shared" si="1"/>
        <v>1449</v>
      </c>
      <c r="P27" s="15">
        <f t="shared" si="2"/>
        <v>270562.07500000001</v>
      </c>
      <c r="Q27" s="38">
        <v>914.5</v>
      </c>
      <c r="R27" s="15">
        <f t="shared" si="3"/>
        <v>6.0833060407589672</v>
      </c>
      <c r="S27" s="15">
        <f t="shared" si="4"/>
        <v>1135.8950346775575</v>
      </c>
      <c r="T27" s="86">
        <v>3.8384897301296701</v>
      </c>
      <c r="U27" s="42"/>
    </row>
    <row r="28" spans="1:21" s="3" customFormat="1" ht="6" customHeight="1">
      <c r="A28" s="9"/>
      <c r="B28" s="1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43"/>
    </row>
    <row r="29" spans="1:21" s="42" customFormat="1" ht="10.5">
      <c r="A29" s="42" t="s">
        <v>303</v>
      </c>
    </row>
    <row r="30" spans="1:21" s="3" customFormat="1" ht="10.5">
      <c r="A30" s="3" t="s">
        <v>230</v>
      </c>
    </row>
    <row r="31" spans="1:21" ht="10.5" customHeight="1"/>
    <row r="32" spans="1:21" ht="10.5" customHeight="1"/>
    <row r="33" spans="20:20" ht="10.5" customHeight="1">
      <c r="T33" s="81"/>
    </row>
    <row r="34" spans="20:20" ht="10.5" customHeight="1"/>
    <row r="35" spans="20:20" ht="10.5" customHeight="1">
      <c r="T35" s="81"/>
    </row>
    <row r="36" spans="20:20" ht="10.5" customHeight="1">
      <c r="T36" s="81"/>
    </row>
    <row r="37" spans="20:20" ht="10.5" customHeight="1">
      <c r="T37" s="81"/>
    </row>
    <row r="38" spans="20:20" ht="10.5" customHeight="1">
      <c r="T38" s="81"/>
    </row>
    <row r="39" spans="20:20" ht="10.5" customHeight="1">
      <c r="T39" s="81"/>
    </row>
    <row r="40" spans="20:20" ht="10.5" customHeight="1">
      <c r="T40" s="81"/>
    </row>
    <row r="41" spans="20:20" ht="10.5" customHeight="1">
      <c r="T41" s="81"/>
    </row>
    <row r="42" spans="20:20" ht="10.5" customHeight="1">
      <c r="T42" s="81"/>
    </row>
    <row r="43" spans="20:20" ht="10.5" customHeight="1">
      <c r="T43" s="81"/>
    </row>
    <row r="44" spans="20:20" ht="10.5" customHeight="1">
      <c r="T44" s="81"/>
    </row>
    <row r="45" spans="20:20" ht="10.5" customHeight="1">
      <c r="T45" s="81"/>
    </row>
    <row r="46" spans="20:20">
      <c r="T46" s="81"/>
    </row>
  </sheetData>
  <mergeCells count="18">
    <mergeCell ref="S7:S8"/>
    <mergeCell ref="T7:T8"/>
    <mergeCell ref="I6:J7"/>
    <mergeCell ref="K6:K7"/>
    <mergeCell ref="L6:L7"/>
    <mergeCell ref="M6:M7"/>
    <mergeCell ref="N6:Q6"/>
    <mergeCell ref="R6:T6"/>
    <mergeCell ref="O7:O8"/>
    <mergeCell ref="P7:P8"/>
    <mergeCell ref="Q7:Q8"/>
    <mergeCell ref="R7:R8"/>
    <mergeCell ref="H6:H7"/>
    <mergeCell ref="A6:A8"/>
    <mergeCell ref="B6:B7"/>
    <mergeCell ref="C6:C7"/>
    <mergeCell ref="D6:D7"/>
    <mergeCell ref="E6:G7"/>
  </mergeCells>
  <phoneticPr fontId="10"/>
  <pageMargins left="0.6692913385826772" right="0.6692913385826772" top="0.78740157480314965" bottom="0.78740157480314965" header="0.51181102362204722" footer="0.51181102362204722"/>
  <pageSetup paperSize="9" scale="74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2003-03-03T02:43:40Z</cp:lastPrinted>
  <dcterms:created xsi:type="dcterms:W3CDTF">1999-06-02T07:43:45Z</dcterms:created>
  <dcterms:modified xsi:type="dcterms:W3CDTF">2024-03-26T00:33:08Z</dcterms:modified>
</cp:coreProperties>
</file>